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oque" sheetId="1" state="visible" r:id="rId3"/>
    <sheet name="Resumo por Empreendimento" sheetId="2" state="visible" r:id="rId4"/>
    <sheet name="Resumo por Tipo" sheetId="3" state="visible" r:id="rId5"/>
    <sheet name="A Partir De" sheetId="4" state="visible" r:id="rId6"/>
    <sheet name="Campanha HIS-HMP Set" sheetId="5" state="visible" r:id="rId7"/>
  </sheets>
  <definedNames>
    <definedName function="false" hidden="true" localSheetId="4" name="_xlnm._FilterDatabase" vbProcedure="false">'Campanha HIS-HMP Set'!$A$4:$J$91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<sst xmlns="http://schemas.openxmlformats.org/spreadsheetml/2006/main" count="3950" uniqueCount="434">
  <si>
    <t xml:space="preserve">Empreendimento</t>
  </si>
  <si>
    <t xml:space="preserve">Unidade</t>
  </si>
  <si>
    <t xml:space="preserve">Tipo</t>
  </si>
  <si>
    <t xml:space="preserve">Ação</t>
  </si>
  <si>
    <t xml:space="preserve">Privativa (m²)</t>
  </si>
  <si>
    <t xml:space="preserve">Preço/m² Tabela</t>
  </si>
  <si>
    <t xml:space="preserve">Valor Tabela (Total)</t>
  </si>
  <si>
    <t xml:space="preserve">Preço/m² c/ Desconto</t>
  </si>
  <si>
    <t xml:space="preserve">Valor c/ Desconto (Total)</t>
  </si>
  <si>
    <t xml:space="preserve">Desconto %</t>
  </si>
  <si>
    <t xml:space="preserve">Decor</t>
  </si>
  <si>
    <t xml:space="preserve">Renda</t>
  </si>
  <si>
    <t xml:space="preserve">Bairro</t>
  </si>
  <si>
    <t xml:space="preserve">Estágio</t>
  </si>
  <si>
    <t xml:space="preserve">Tipo Comercial (Promocional)</t>
  </si>
  <si>
    <t xml:space="preserve">Info Complementar</t>
  </si>
  <si>
    <t xml:space="preserve">Nível de Prioridade</t>
  </si>
  <si>
    <t xml:space="preserve">Comissão</t>
  </si>
  <si>
    <t xml:space="preserve">Fluxo</t>
  </si>
  <si>
    <t xml:space="preserve">Chave (aux)</t>
  </si>
  <si>
    <t xml:space="preserve">ChaveValor (aux)</t>
  </si>
  <si>
    <t xml:space="preserve">ON JARDINS</t>
  </si>
  <si>
    <t xml:space="preserve">U-0103</t>
  </si>
  <si>
    <t xml:space="preserve">NR</t>
  </si>
  <si>
    <t xml:space="preserve">AGOSTO</t>
  </si>
  <si>
    <t xml:space="preserve">Não</t>
  </si>
  <si>
    <t xml:space="preserve">Jardins</t>
  </si>
  <si>
    <t xml:space="preserve">PRONTO</t>
  </si>
  <si>
    <t xml:space="preserve">STUDIO NR PNE</t>
  </si>
  <si>
    <t xml:space="preserve">Com Bairro/Estágio</t>
  </si>
  <si>
    <t xml:space="preserve">U-0104</t>
  </si>
  <si>
    <t xml:space="preserve">01 DORM NR</t>
  </si>
  <si>
    <t xml:space="preserve">U-0106</t>
  </si>
  <si>
    <t xml:space="preserve">STUDIO NR (GARDEN)</t>
  </si>
  <si>
    <t xml:space="preserve">U-0107</t>
  </si>
  <si>
    <t xml:space="preserve">02 DORM NR (GARDEN)</t>
  </si>
  <si>
    <t xml:space="preserve">U-0108</t>
  </si>
  <si>
    <t xml:space="preserve">U-0109</t>
  </si>
  <si>
    <t xml:space="preserve">Sim</t>
  </si>
  <si>
    <t xml:space="preserve">Sem Bairro/Estágio</t>
  </si>
  <si>
    <t xml:space="preserve">U-0115</t>
  </si>
  <si>
    <t xml:space="preserve">U-0117</t>
  </si>
  <si>
    <t xml:space="preserve">U-0203</t>
  </si>
  <si>
    <t xml:space="preserve">STUDIO NR</t>
  </si>
  <si>
    <t xml:space="preserve">U-0207</t>
  </si>
  <si>
    <t xml:space="preserve">U-0217</t>
  </si>
  <si>
    <t xml:space="preserve">U-0303</t>
  </si>
  <si>
    <t xml:space="preserve">RESIDENCIAL</t>
  </si>
  <si>
    <t xml:space="preserve">U-0307</t>
  </si>
  <si>
    <t xml:space="preserve">02 DORM C/SUITE R2V - (GARDEN)</t>
  </si>
  <si>
    <t xml:space="preserve">U-0901</t>
  </si>
  <si>
    <t xml:space="preserve">01 DORM R2V</t>
  </si>
  <si>
    <t xml:space="preserve">U-1105</t>
  </si>
  <si>
    <t xml:space="preserve">U-1203</t>
  </si>
  <si>
    <t xml:space="preserve">VITACON BOA VISTA</t>
  </si>
  <si>
    <t xml:space="preserve">U-0305</t>
  </si>
  <si>
    <t xml:space="preserve">AGOSTO EXTRA</t>
  </si>
  <si>
    <t xml:space="preserve">ALTO DA BOA VISTA</t>
  </si>
  <si>
    <t xml:space="preserve">nov/26</t>
  </si>
  <si>
    <t xml:space="preserve">01 DORM R2V (PODE TRANSFORMAR EM 2 DORM APÓS ENTREGA)</t>
  </si>
  <si>
    <t xml:space="preserve">U-0405</t>
  </si>
  <si>
    <t xml:space="preserve">U-0705</t>
  </si>
  <si>
    <t xml:space="preserve">U-0709</t>
  </si>
  <si>
    <t xml:space="preserve">STUDIO R2V</t>
  </si>
  <si>
    <t xml:space="preserve">U-0717</t>
  </si>
  <si>
    <t xml:space="preserve">U-0812</t>
  </si>
  <si>
    <t xml:space="preserve">U-0817</t>
  </si>
  <si>
    <t xml:space="preserve">U-0902</t>
  </si>
  <si>
    <t xml:space="preserve">U-1002</t>
  </si>
  <si>
    <t xml:space="preserve">U-1013</t>
  </si>
  <si>
    <t xml:space="preserve">U-1014</t>
  </si>
  <si>
    <t xml:space="preserve">U-1016</t>
  </si>
  <si>
    <t xml:space="preserve">U-1113</t>
  </si>
  <si>
    <t xml:space="preserve">U-1117</t>
  </si>
  <si>
    <t xml:space="preserve">U-1213</t>
  </si>
  <si>
    <t xml:space="preserve">U-1313</t>
  </si>
  <si>
    <t xml:space="preserve">U-1404</t>
  </si>
  <si>
    <t xml:space="preserve">U-1417</t>
  </si>
  <si>
    <t xml:space="preserve">U-1504</t>
  </si>
  <si>
    <t xml:space="preserve">STUDIO R2V (PD ALTURA 3,75M)</t>
  </si>
  <si>
    <t xml:space="preserve">U-1513</t>
  </si>
  <si>
    <t xml:space="preserve">U-1517</t>
  </si>
  <si>
    <t xml:space="preserve">U-1613</t>
  </si>
  <si>
    <t xml:space="preserve">U-1703</t>
  </si>
  <si>
    <t xml:space="preserve">U-1704</t>
  </si>
  <si>
    <t xml:space="preserve">U-1803</t>
  </si>
  <si>
    <t xml:space="preserve">U-1804</t>
  </si>
  <si>
    <t xml:space="preserve">VITACON BRIGADEIRO</t>
  </si>
  <si>
    <t xml:space="preserve">B-1108</t>
  </si>
  <si>
    <t xml:space="preserve">C-0408</t>
  </si>
  <si>
    <t xml:space="preserve">C-0509</t>
  </si>
  <si>
    <t xml:space="preserve">C-0510</t>
  </si>
  <si>
    <t xml:space="preserve">C-0813</t>
  </si>
  <si>
    <t xml:space="preserve">Bela Vista</t>
  </si>
  <si>
    <t xml:space="preserve">nov/27</t>
  </si>
  <si>
    <t xml:space="preserve">01 DORM - R2V</t>
  </si>
  <si>
    <t xml:space="preserve">C-0913</t>
  </si>
  <si>
    <t xml:space="preserve">C-1013</t>
  </si>
  <si>
    <t xml:space="preserve">C-1114</t>
  </si>
  <si>
    <t xml:space="preserve">C-1713</t>
  </si>
  <si>
    <t xml:space="preserve">C-1813</t>
  </si>
  <si>
    <t xml:space="preserve">C-1913</t>
  </si>
  <si>
    <t xml:space="preserve">C-2113</t>
  </si>
  <si>
    <t xml:space="preserve">C-2502</t>
  </si>
  <si>
    <t xml:space="preserve">01 DORM - R2V (GARDEN)</t>
  </si>
  <si>
    <t xml:space="preserve">C-2507</t>
  </si>
  <si>
    <t xml:space="preserve">C-2510</t>
  </si>
  <si>
    <t xml:space="preserve">C-2511</t>
  </si>
  <si>
    <t xml:space="preserve">C-2513</t>
  </si>
  <si>
    <t xml:space="preserve">VITACON LORENA</t>
  </si>
  <si>
    <t xml:space="preserve">U-0201</t>
  </si>
  <si>
    <t xml:space="preserve">02 DORM NR C/SUITE</t>
  </si>
  <si>
    <t xml:space="preserve">U-0202</t>
  </si>
  <si>
    <t xml:space="preserve">STUDIO NR PNE (GARDEN)</t>
  </si>
  <si>
    <t xml:space="preserve">U-0204</t>
  </si>
  <si>
    <t xml:space="preserve">U-0205</t>
  </si>
  <si>
    <t xml:space="preserve">STUDIO NR PNE PNE (GARDEN)</t>
  </si>
  <si>
    <t xml:space="preserve">U-0212</t>
  </si>
  <si>
    <t xml:space="preserve">U-0214</t>
  </si>
  <si>
    <t xml:space="preserve">U-0215</t>
  </si>
  <si>
    <t xml:space="preserve">U-0301</t>
  </si>
  <si>
    <t xml:space="preserve">U-0306</t>
  </si>
  <si>
    <t xml:space="preserve">U-0312</t>
  </si>
  <si>
    <t xml:space="preserve">U-0401</t>
  </si>
  <si>
    <t xml:space="preserve">02 DORM C/SUITE R2V</t>
  </si>
  <si>
    <t xml:space="preserve">U-0604</t>
  </si>
  <si>
    <t xml:space="preserve">U-0609</t>
  </si>
  <si>
    <t xml:space="preserve">U-0711</t>
  </si>
  <si>
    <t xml:space="preserve">U-1007</t>
  </si>
  <si>
    <t xml:space="preserve">02 DORM R2V C/SUITE</t>
  </si>
  <si>
    <t xml:space="preserve">U-1010</t>
  </si>
  <si>
    <t xml:space="preserve">02 DORM R2V</t>
  </si>
  <si>
    <t xml:space="preserve">U-1102</t>
  </si>
  <si>
    <t xml:space="preserve">U-1103</t>
  </si>
  <si>
    <t xml:space="preserve">U-1201</t>
  </si>
  <si>
    <t xml:space="preserve">02 DORM R2V C/SUITE - (GARDEN)</t>
  </si>
  <si>
    <t xml:space="preserve">U-1207</t>
  </si>
  <si>
    <t xml:space="preserve">U-1301</t>
  </si>
  <si>
    <t xml:space="preserve">STUDIO R2V (GARDEN)</t>
  </si>
  <si>
    <t xml:space="preserve">U-1304</t>
  </si>
  <si>
    <t xml:space="preserve">VITACON MAESTRO CARDIM</t>
  </si>
  <si>
    <t xml:space="preserve">NR-319</t>
  </si>
  <si>
    <t xml:space="preserve">Paraíso</t>
  </si>
  <si>
    <t xml:space="preserve">NR-321</t>
  </si>
  <si>
    <t xml:space="preserve">NR-318</t>
  </si>
  <si>
    <t xml:space="preserve">R-0106</t>
  </si>
  <si>
    <t xml:space="preserve">NR-128</t>
  </si>
  <si>
    <t xml:space="preserve">NR-229</t>
  </si>
  <si>
    <t xml:space="preserve">NR-334</t>
  </si>
  <si>
    <t xml:space="preserve">NR-317</t>
  </si>
  <si>
    <t xml:space="preserve">NR-332</t>
  </si>
  <si>
    <t xml:space="preserve">NR-331</t>
  </si>
  <si>
    <t xml:space="preserve">NR-333</t>
  </si>
  <si>
    <t xml:space="preserve">NR-323</t>
  </si>
  <si>
    <t xml:space="preserve">NR-330</t>
  </si>
  <si>
    <t xml:space="preserve">NR-310</t>
  </si>
  <si>
    <t xml:space="preserve">NR-201</t>
  </si>
  <si>
    <t xml:space="preserve">01 DORM NR PNE</t>
  </si>
  <si>
    <t xml:space="preserve">NR-102</t>
  </si>
  <si>
    <t xml:space="preserve">NR-101</t>
  </si>
  <si>
    <t xml:space="preserve">NR-312</t>
  </si>
  <si>
    <t xml:space="preserve">NR-112</t>
  </si>
  <si>
    <t xml:space="preserve">NR-212</t>
  </si>
  <si>
    <t xml:space="preserve">NR-211</t>
  </si>
  <si>
    <t xml:space="preserve">NR-311</t>
  </si>
  <si>
    <t xml:space="preserve">NR-103</t>
  </si>
  <si>
    <t xml:space="preserve">NR-227</t>
  </si>
  <si>
    <t xml:space="preserve">NR-228</t>
  </si>
  <si>
    <t xml:space="preserve">NR-335</t>
  </si>
  <si>
    <t xml:space="preserve">NR-209</t>
  </si>
  <si>
    <t xml:space="preserve">NR-111</t>
  </si>
  <si>
    <t xml:space="preserve">R-0208</t>
  </si>
  <si>
    <t xml:space="preserve">R2V</t>
  </si>
  <si>
    <t xml:space="preserve">R-0308</t>
  </si>
  <si>
    <t xml:space="preserve">R-0408</t>
  </si>
  <si>
    <t xml:space="preserve">R-0205</t>
  </si>
  <si>
    <t xml:space="preserve">R-0305</t>
  </si>
  <si>
    <t xml:space="preserve">NR-301</t>
  </si>
  <si>
    <t xml:space="preserve">R-0105</t>
  </si>
  <si>
    <t xml:space="preserve">01 DORM R2V (GARDEN)</t>
  </si>
  <si>
    <t xml:space="preserve">VITACON VILA OLIMPIA</t>
  </si>
  <si>
    <t xml:space="preserve">B-0501</t>
  </si>
  <si>
    <t xml:space="preserve">Vila Olímpia</t>
  </si>
  <si>
    <t xml:space="preserve">B-0701</t>
  </si>
  <si>
    <t xml:space="preserve">B-0810</t>
  </si>
  <si>
    <t xml:space="preserve">B-1101</t>
  </si>
  <si>
    <t xml:space="preserve">B-1301</t>
  </si>
  <si>
    <t xml:space="preserve">B-1310</t>
  </si>
  <si>
    <t xml:space="preserve">B-0301</t>
  </si>
  <si>
    <t xml:space="preserve">SERV. MORADIA</t>
  </si>
  <si>
    <t xml:space="preserve">B-0310</t>
  </si>
  <si>
    <t xml:space="preserve">B-0401</t>
  </si>
  <si>
    <t xml:space="preserve">B-0410</t>
  </si>
  <si>
    <t xml:space="preserve">B-0510</t>
  </si>
  <si>
    <t xml:space="preserve">B-0601</t>
  </si>
  <si>
    <t xml:space="preserve">B-0610</t>
  </si>
  <si>
    <t xml:space="preserve">VITACON DOMINGOS DE MORAIS</t>
  </si>
  <si>
    <t xml:space="preserve">U0104</t>
  </si>
  <si>
    <t xml:space="preserve">Vila Mariana</t>
  </si>
  <si>
    <t xml:space="preserve">nov/28</t>
  </si>
  <si>
    <t xml:space="preserve">U0342</t>
  </si>
  <si>
    <t xml:space="preserve">U0427</t>
  </si>
  <si>
    <t xml:space="preserve">U0428</t>
  </si>
  <si>
    <t xml:space="preserve">U0429</t>
  </si>
  <si>
    <t xml:space="preserve">U0430</t>
  </si>
  <si>
    <t xml:space="preserve">U0431</t>
  </si>
  <si>
    <t xml:space="preserve">U0432</t>
  </si>
  <si>
    <t xml:space="preserve">U0433</t>
  </si>
  <si>
    <t xml:space="preserve">U0435</t>
  </si>
  <si>
    <t xml:space="preserve">U0441</t>
  </si>
  <si>
    <t xml:space="preserve">U0527</t>
  </si>
  <si>
    <t xml:space="preserve">U0528</t>
  </si>
  <si>
    <t xml:space="preserve">U0529</t>
  </si>
  <si>
    <t xml:space="preserve">U0530</t>
  </si>
  <si>
    <t xml:space="preserve">U0531</t>
  </si>
  <si>
    <t xml:space="preserve">U0532</t>
  </si>
  <si>
    <t xml:space="preserve">U0533</t>
  </si>
  <si>
    <t xml:space="preserve">U0534</t>
  </si>
  <si>
    <t xml:space="preserve">U0537</t>
  </si>
  <si>
    <t xml:space="preserve">U0627</t>
  </si>
  <si>
    <t xml:space="preserve">U0628</t>
  </si>
  <si>
    <t xml:space="preserve">U0629</t>
  </si>
  <si>
    <t xml:space="preserve">U0630</t>
  </si>
  <si>
    <t xml:space="preserve">U0631</t>
  </si>
  <si>
    <t xml:space="preserve">U0632</t>
  </si>
  <si>
    <t xml:space="preserve">U0633</t>
  </si>
  <si>
    <t xml:space="preserve">U0728</t>
  </si>
  <si>
    <t xml:space="preserve">U0805</t>
  </si>
  <si>
    <t xml:space="preserve">U0905</t>
  </si>
  <si>
    <t xml:space="preserve">U0906</t>
  </si>
  <si>
    <t xml:space="preserve">U0927</t>
  </si>
  <si>
    <t xml:space="preserve">U0929</t>
  </si>
  <si>
    <t xml:space="preserve">U0930</t>
  </si>
  <si>
    <t xml:space="preserve">U0931</t>
  </si>
  <si>
    <t xml:space="preserve">U0932</t>
  </si>
  <si>
    <t xml:space="preserve">U1005</t>
  </si>
  <si>
    <t xml:space="preserve">U1027</t>
  </si>
  <si>
    <t xml:space="preserve">U1028</t>
  </si>
  <si>
    <t xml:space="preserve">U1029</t>
  </si>
  <si>
    <t xml:space="preserve">U1103</t>
  </si>
  <si>
    <t xml:space="preserve">U1251</t>
  </si>
  <si>
    <t xml:space="preserve">U1303</t>
  </si>
  <si>
    <t xml:space="preserve">U1331</t>
  </si>
  <si>
    <t xml:space="preserve">U1338</t>
  </si>
  <si>
    <t xml:space="preserve">U1339</t>
  </si>
  <si>
    <t xml:space="preserve">U1349</t>
  </si>
  <si>
    <t xml:space="preserve">U1551</t>
  </si>
  <si>
    <t xml:space="preserve">U1604</t>
  </si>
  <si>
    <t xml:space="preserve">U1651</t>
  </si>
  <si>
    <t xml:space="preserve">VITACON MOURATO COELHO</t>
  </si>
  <si>
    <t xml:space="preserve">U-0302</t>
  </si>
  <si>
    <t xml:space="preserve">Pinheiros</t>
  </si>
  <si>
    <t xml:space="preserve">mar/28</t>
  </si>
  <si>
    <t xml:space="preserve">U-0304</t>
  </si>
  <si>
    <t xml:space="preserve">U-0308</t>
  </si>
  <si>
    <t xml:space="preserve">U-0309</t>
  </si>
  <si>
    <t xml:space="preserve">U-0313</t>
  </si>
  <si>
    <t xml:space="preserve">U-0316</t>
  </si>
  <si>
    <t xml:space="preserve">01 DORM NR PNE (GARDEN)</t>
  </si>
  <si>
    <t xml:space="preserve">U-0404</t>
  </si>
  <si>
    <t xml:space="preserve">U-0411</t>
  </si>
  <si>
    <t xml:space="preserve">U-0414</t>
  </si>
  <si>
    <t xml:space="preserve">U-0416</t>
  </si>
  <si>
    <t xml:space="preserve">U-0805</t>
  </si>
  <si>
    <t xml:space="preserve">U-0908</t>
  </si>
  <si>
    <t xml:space="preserve">U-0909</t>
  </si>
  <si>
    <t xml:space="preserve">U-0910</t>
  </si>
  <si>
    <t xml:space="preserve">U-1104</t>
  </si>
  <si>
    <t xml:space="preserve">U-1605</t>
  </si>
  <si>
    <t xml:space="preserve">U-1607</t>
  </si>
  <si>
    <t xml:space="preserve">U-1706</t>
  </si>
  <si>
    <t xml:space="preserve">U-1708</t>
  </si>
  <si>
    <t xml:space="preserve">U-1906</t>
  </si>
  <si>
    <t xml:space="preserve">U-2204</t>
  </si>
  <si>
    <t xml:space="preserve">U-2210</t>
  </si>
  <si>
    <t xml:space="preserve">U-2404</t>
  </si>
  <si>
    <t xml:space="preserve">VITACON PERDIZES</t>
  </si>
  <si>
    <t xml:space="preserve">U0201</t>
  </si>
  <si>
    <t xml:space="preserve">Perdizes</t>
  </si>
  <si>
    <t xml:space="preserve">out/28</t>
  </si>
  <si>
    <t xml:space="preserve">U0209</t>
  </si>
  <si>
    <t xml:space="preserve">U1220</t>
  </si>
  <si>
    <t xml:space="preserve">U1302</t>
  </si>
  <si>
    <t xml:space="preserve">U1309</t>
  </si>
  <si>
    <t xml:space="preserve">U1314</t>
  </si>
  <si>
    <t xml:space="preserve">H BELA CINTRA</t>
  </si>
  <si>
    <t xml:space="preserve">U0404</t>
  </si>
  <si>
    <t xml:space="preserve">NÃO RESIDENCIAL</t>
  </si>
  <si>
    <t xml:space="preserve">jul/28</t>
  </si>
  <si>
    <t xml:space="preserve">U0405</t>
  </si>
  <si>
    <t xml:space="preserve">U0406</t>
  </si>
  <si>
    <t xml:space="preserve">U0701</t>
  </si>
  <si>
    <t xml:space="preserve">RESIDENCIAL DUPLEX</t>
  </si>
  <si>
    <t xml:space="preserve">LOFT DUPLEX R2V</t>
  </si>
  <si>
    <t xml:space="preserve">U1002</t>
  </si>
  <si>
    <t xml:space="preserve">U1003</t>
  </si>
  <si>
    <t xml:space="preserve">U1004</t>
  </si>
  <si>
    <t xml:space="preserve">U1006</t>
  </si>
  <si>
    <t xml:space="preserve">U1008</t>
  </si>
  <si>
    <t xml:space="preserve">U1107</t>
  </si>
  <si>
    <t xml:space="preserve">U1202</t>
  </si>
  <si>
    <t xml:space="preserve">U1204</t>
  </si>
  <si>
    <t xml:space="preserve">U1205</t>
  </si>
  <si>
    <t xml:space="preserve">U1207</t>
  </si>
  <si>
    <t xml:space="preserve">U1208</t>
  </si>
  <si>
    <t xml:space="preserve">U1407</t>
  </si>
  <si>
    <t xml:space="preserve">U1703</t>
  </si>
  <si>
    <t xml:space="preserve">LOFT DUPLEX R2V (GARDEN)</t>
  </si>
  <si>
    <t xml:space="preserve">VITACON BELA VISTA</t>
  </si>
  <si>
    <t xml:space="preserve">U-0704</t>
  </si>
  <si>
    <t xml:space="preserve">U-1507</t>
  </si>
  <si>
    <t xml:space="preserve">U-1701</t>
  </si>
  <si>
    <t xml:space="preserve">U-1801</t>
  </si>
  <si>
    <t xml:space="preserve">HOUSI PAULISTA</t>
  </si>
  <si>
    <t xml:space="preserve">U-0603</t>
  </si>
  <si>
    <t xml:space="preserve">U-0802</t>
  </si>
  <si>
    <t xml:space="preserve">U-0816</t>
  </si>
  <si>
    <t xml:space="preserve">U0316</t>
  </si>
  <si>
    <t xml:space="preserve">HIS</t>
  </si>
  <si>
    <t xml:space="preserve">SETEMBRO ENQUADRADO</t>
  </si>
  <si>
    <t xml:space="preserve">N/D</t>
  </si>
  <si>
    <t xml:space="preserve">Campanha HIS/HMP Setembro</t>
  </si>
  <si>
    <t xml:space="preserve">NÍVEL 1</t>
  </si>
  <si>
    <t xml:space="preserve">+15%</t>
  </si>
  <si>
    <t xml:space="preserve">30/70 - 5% DE ATO</t>
  </si>
  <si>
    <t xml:space="preserve">U0317</t>
  </si>
  <si>
    <t xml:space="preserve">U0408</t>
  </si>
  <si>
    <t xml:space="preserve">U0409</t>
  </si>
  <si>
    <t xml:space="preserve">U0522</t>
  </si>
  <si>
    <t xml:space="preserve">U0523</t>
  </si>
  <si>
    <t xml:space="preserve">U0709</t>
  </si>
  <si>
    <t xml:space="preserve">U0710</t>
  </si>
  <si>
    <t xml:space="preserve">U0712</t>
  </si>
  <si>
    <t xml:space="preserve">U0923</t>
  </si>
  <si>
    <t xml:space="preserve">U0924</t>
  </si>
  <si>
    <t xml:space="preserve">U0925</t>
  </si>
  <si>
    <t xml:space="preserve">U1023</t>
  </si>
  <si>
    <t xml:space="preserve">HMP</t>
  </si>
  <si>
    <t xml:space="preserve">U1024</t>
  </si>
  <si>
    <t xml:space="preserve">U1115</t>
  </si>
  <si>
    <t xml:space="preserve">U1116</t>
  </si>
  <si>
    <t xml:space="preserve">U1212</t>
  </si>
  <si>
    <t xml:space="preserve">U1213</t>
  </si>
  <si>
    <t xml:space="preserve">U1324</t>
  </si>
  <si>
    <t xml:space="preserve">U1325</t>
  </si>
  <si>
    <t xml:space="preserve">U1511</t>
  </si>
  <si>
    <t xml:space="preserve">U1512</t>
  </si>
  <si>
    <t xml:space="preserve">VITACON PINHEIROS</t>
  </si>
  <si>
    <t xml:space="preserve">U0318</t>
  </si>
  <si>
    <t xml:space="preserve">U0413</t>
  </si>
  <si>
    <t xml:space="preserve">U0416</t>
  </si>
  <si>
    <t xml:space="preserve">U0716</t>
  </si>
  <si>
    <t xml:space="preserve">U0717</t>
  </si>
  <si>
    <t xml:space="preserve">U0918</t>
  </si>
  <si>
    <t xml:space="preserve">U1001</t>
  </si>
  <si>
    <t xml:space="preserve">U1215</t>
  </si>
  <si>
    <t xml:space="preserve">U1216</t>
  </si>
  <si>
    <t xml:space="preserve">U1401</t>
  </si>
  <si>
    <t xml:space="preserve">U1402</t>
  </si>
  <si>
    <t xml:space="preserve">U1013</t>
  </si>
  <si>
    <t xml:space="preserve">U1014</t>
  </si>
  <si>
    <t xml:space="preserve">U1113</t>
  </si>
  <si>
    <t xml:space="preserve">U1114</t>
  </si>
  <si>
    <t xml:space="preserve">U1418</t>
  </si>
  <si>
    <t xml:space="preserve">VITACON VENANCIO AIRES</t>
  </si>
  <si>
    <t xml:space="preserve">U-0725</t>
  </si>
  <si>
    <t xml:space="preserve">U-0727</t>
  </si>
  <si>
    <t xml:space="preserve">U-1024</t>
  </si>
  <si>
    <t xml:space="preserve">U-1025</t>
  </si>
  <si>
    <t xml:space="preserve">U-1223</t>
  </si>
  <si>
    <t xml:space="preserve">U-1224</t>
  </si>
  <si>
    <t xml:space="preserve">U-1523</t>
  </si>
  <si>
    <t xml:space="preserve">U-1524</t>
  </si>
  <si>
    <t xml:space="preserve">U-1724</t>
  </si>
  <si>
    <t xml:space="preserve">U-1725</t>
  </si>
  <si>
    <t xml:space="preserve">U-2223</t>
  </si>
  <si>
    <t xml:space="preserve">U-2224</t>
  </si>
  <si>
    <t xml:space="preserve">A-0306</t>
  </si>
  <si>
    <t xml:space="preserve">A-0307</t>
  </si>
  <si>
    <t xml:space="preserve">A-0412</t>
  </si>
  <si>
    <t xml:space="preserve">A-0413</t>
  </si>
  <si>
    <t xml:space="preserve">A-1004</t>
  </si>
  <si>
    <t xml:space="preserve">A-1005</t>
  </si>
  <si>
    <t xml:space="preserve">A-1211</t>
  </si>
  <si>
    <t xml:space="preserve">A-1212</t>
  </si>
  <si>
    <t xml:space="preserve">A-0212</t>
  </si>
  <si>
    <t xml:space="preserve">A-0213</t>
  </si>
  <si>
    <t xml:space="preserve">A-1310</t>
  </si>
  <si>
    <t xml:space="preserve">A-1509</t>
  </si>
  <si>
    <t xml:space="preserve">B-2703</t>
  </si>
  <si>
    <t xml:space="preserve">C-0714</t>
  </si>
  <si>
    <t xml:space="preserve">C-1105</t>
  </si>
  <si>
    <t xml:space="preserve">C-1803</t>
  </si>
  <si>
    <t xml:space="preserve">C-2203</t>
  </si>
  <si>
    <t xml:space="preserve">C-2512</t>
  </si>
  <si>
    <t xml:space="preserve">ON MARACATINS</t>
  </si>
  <si>
    <t xml:space="preserve">B-0211</t>
  </si>
  <si>
    <t xml:space="preserve">NÍVEL 2</t>
  </si>
  <si>
    <t xml:space="preserve">+10%</t>
  </si>
  <si>
    <t xml:space="preserve">B-0309</t>
  </si>
  <si>
    <t xml:space="preserve">B-0612</t>
  </si>
  <si>
    <t xml:space="preserve">B-0814</t>
  </si>
  <si>
    <t xml:space="preserve">B-1015</t>
  </si>
  <si>
    <t xml:space="preserve">B-1215</t>
  </si>
  <si>
    <t xml:space="preserve">ALAMEDA JAÚ</t>
  </si>
  <si>
    <t xml:space="preserve">NÍVEL 3</t>
  </si>
  <si>
    <t xml:space="preserve">+5%</t>
  </si>
  <si>
    <t xml:space="preserve">30/70 - 10% DE ATO</t>
  </si>
  <si>
    <t xml:space="preserve">VITACON ALTO DE PINHEIROS</t>
  </si>
  <si>
    <t xml:space="preserve">U-209</t>
  </si>
  <si>
    <t xml:space="preserve">U-409</t>
  </si>
  <si>
    <t xml:space="preserve">R-0226</t>
  </si>
  <si>
    <t xml:space="preserve">R-1212</t>
  </si>
  <si>
    <t xml:space="preserve">U-0515</t>
  </si>
  <si>
    <t xml:space="preserve">RESUMO DO ESTOQUE POR EMPREENDIMENTO</t>
  </si>
  <si>
    <t xml:space="preserve">Setembro/2026 (HIS/HMP atualizado pela Campanha R02) — valores agregados a partir da aba "Estoque"</t>
  </si>
  <si>
    <t xml:space="preserve">Qtde Unidades</t>
  </si>
  <si>
    <t xml:space="preserve">Área Privativa Total (m²)</t>
  </si>
  <si>
    <t xml:space="preserve">Valor Total Tabela (R$)</t>
  </si>
  <si>
    <t xml:space="preserve">Valor Total c/ Desconto (R$)</t>
  </si>
  <si>
    <t xml:space="preserve">Desconto Médio %</t>
  </si>
  <si>
    <t xml:space="preserve">Preço/m² Médio (Tabela)</t>
  </si>
  <si>
    <t xml:space="preserve">TOTAL GERAL</t>
  </si>
  <si>
    <t xml:space="preserve">RESUMO DO ESTOQUE POR TIPO DE UNIDADE</t>
  </si>
  <si>
    <t xml:space="preserve">Setembro/2026 — valores agregados a partir da aba "Estoque"</t>
  </si>
  <si>
    <t xml:space="preserve">PREÇO "A PARTIR DE" — MENOR VALOR POR EMPREENDIMENTO E TIPO</t>
  </si>
  <si>
    <t xml:space="preserve">Base: Valor c/ Desconto (Total), aba "Estoque" — Setembro/2026. Atualiza automaticamente se o Estoque mudar.</t>
  </si>
  <si>
    <t xml:space="preserve">A Partir de (R$)</t>
  </si>
  <si>
    <t xml:space="preserve">Preço/m² (do menor)</t>
  </si>
  <si>
    <t xml:space="preserve">Linha Ref. (aux)</t>
  </si>
  <si>
    <t xml:space="preserve">CAMPANHA HIS/HMP — SETEMBRO (R02)</t>
  </si>
  <si>
    <t xml:space="preserve">Unidades enquadradas na campanha de setembro, com nível de prioridade, comissão e fluxo de pagamento.</t>
  </si>
  <si>
    <t xml:space="preserve">Valor Tabela (R$)</t>
  </si>
  <si>
    <t xml:space="preserve">Valor c/ Desconto (R$)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</si>
</sst>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&quot;R$ &quot;#,##0.00"/>
    <numFmt numFmtId="167" formatCode="0%"/>
    <numFmt numFmtId="168" formatCode="#,##0"/>
    <numFmt numFmtId="169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6100"/>
      <name val="Arial"/>
      <family val="0"/>
      <charset val="1"/>
    </font>
    <font>
      <sz val="10"/>
      <color rgb="FF9C6500"/>
      <name val="Arial"/>
      <family val="0"/>
      <charset val="1"/>
    </font>
    <font>
      <sz val="10"/>
      <color rgb="FF9C0006"/>
      <name val="Arial"/>
      <family val="0"/>
      <charset val="1"/>
    </font>
    <font>
      <b val="true"/>
      <sz val="14"/>
      <color rgb="FF1F4E78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C6EFCE"/>
        <bgColor rgb="FFD9E8FB"/>
      </patternFill>
    </fill>
    <fill>
      <patternFill patternType="solid">
        <fgColor rgb="FFD9E8FB"/>
        <bgColor rgb="FFC6EFCE"/>
      </patternFill>
    </fill>
    <fill>
      <patternFill patternType="solid">
        <fgColor rgb="FFFFEB9C"/>
        <bgColor rgb="FFFFFFCC"/>
      </patternFill>
    </fill>
    <fill>
      <patternFill patternType="solid">
        <fgColor rgb="FFFFC7CE"/>
        <bgColor rgb="FFFFEB9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9C6500"/>
          <bgColor rgb="FF000000"/>
        </patternFill>
      </fill>
    </dxf>
    <dxf>
      <fill>
        <patternFill patternType="solid">
          <fgColor rgb="FFD9E8FB"/>
          <bgColor rgb="FF000000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FCC"/>
      <rgbColor rgb="FFD9E8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elaEstoque" displayName="TabelaEstoque" ref="A1:U336" headerRowCount="1" totalsRowCount="0" totalsRowShown="0">
  <autoFilter ref="A1:U336"/>
  <tableColumns count="21">
    <tableColumn id="1" name="Empreendimento"/>
    <tableColumn id="2" name="Unidade"/>
    <tableColumn id="3" name="Tipo"/>
    <tableColumn id="4" name="Ação"/>
    <tableColumn id="5" name="Privativa (m²)"/>
    <tableColumn id="6" name="Preço/m² Tabela"/>
    <tableColumn id="7" name="Valor Tabela (Total)"/>
    <tableColumn id="8" name="Preço/m² c/ Desconto"/>
    <tableColumn id="9" name="Valor c/ Desconto (Total)"/>
    <tableColumn id="10" name="Desconto %"/>
    <tableColumn id="11" name="Decor"/>
    <tableColumn id="12" name="Renda"/>
    <tableColumn id="13" name="Bairro"/>
    <tableColumn id="14" name="Estágio"/>
    <tableColumn id="15" name="Tipo Comercial (Promocional)"/>
    <tableColumn id="16" name="Info Complementar"/>
    <tableColumn id="17" name="Nível de Prioridade"/>
    <tableColumn id="18" name="Comissão"/>
    <tableColumn id="19" name="Fluxo"/>
    <tableColumn id="20" name="Chave (aux)"/>
    <tableColumn id="21" name="ChaveValor (aux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3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2"/>
    <col collapsed="false" customWidth="true" hidden="false" outlineLevel="0" max="4" min="3" style="1" width="20"/>
    <col collapsed="false" customWidth="true" hidden="false" outlineLevel="0" max="5" min="5" style="1" width="14"/>
    <col collapsed="false" customWidth="true" hidden="false" outlineLevel="0" max="6" min="6" style="1" width="16"/>
    <col collapsed="false" customWidth="true" hidden="false" outlineLevel="0" max="7" min="7" style="1" width="18"/>
    <col collapsed="false" customWidth="true" hidden="false" outlineLevel="0" max="8" min="8" style="1" width="16"/>
    <col collapsed="false" customWidth="true" hidden="false" outlineLevel="0" max="9" min="9" style="1" width="18"/>
    <col collapsed="false" customWidth="true" hidden="false" outlineLevel="0" max="10" min="10" style="1" width="11"/>
    <col collapsed="false" customWidth="true" hidden="false" outlineLevel="0" max="12" min="11" style="1" width="8"/>
    <col collapsed="false" customWidth="true" hidden="false" outlineLevel="0" max="13" min="13" style="1" width="16"/>
    <col collapsed="false" customWidth="true" hidden="false" outlineLevel="0" max="14" min="14" style="1" width="10"/>
    <col collapsed="false" customWidth="true" hidden="false" outlineLevel="0" max="15" min="15" style="1" width="28"/>
    <col collapsed="false" customWidth="true" hidden="false" outlineLevel="0" max="16" min="16" style="1" width="22"/>
    <col collapsed="false" customWidth="true" hidden="false" outlineLevel="0" max="17" min="17" style="1" width="18"/>
    <col collapsed="false" customWidth="true" hidden="false" outlineLevel="0" max="18" min="18" style="1" width="10"/>
    <col collapsed="false" customWidth="true" hidden="false" outlineLevel="0" max="19" min="19" style="1" width="20"/>
    <col collapsed="false" customWidth="true" hidden="false" outlineLevel="0" max="20" min="20" style="1" width="30"/>
    <col collapsed="false" customWidth="true" hidden="false" outlineLevel="0" max="21" min="21" style="1" width="34"/>
  </cols>
  <sheetData>
    <row r="1" customFormat="false" ht="30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</row>
    <row r="2" customFormat="false" ht="15" hidden="false" customHeight="true" outlineLevel="0" collapsed="false">
      <c r="A2" s="4" t="s">
        <v>21</v>
      </c>
      <c r="B2" s="4" t="s">
        <v>22</v>
      </c>
      <c r="C2" s="4" t="s">
        <v>23</v>
      </c>
      <c r="D2" s="4" t="s">
        <v>24</v>
      </c>
      <c r="E2" s="5" t="n">
        <v>34.24</v>
      </c>
      <c r="F2" s="6" t="n">
        <v>33251.52</v>
      </c>
      <c r="G2" s="6" t="n">
        <v>1138532.05</v>
      </c>
      <c r="H2" s="6" t="n">
        <v>24606.12</v>
      </c>
      <c r="I2" s="6" t="n">
        <v>842513.72</v>
      </c>
      <c r="J2" s="7" t="n">
        <v>0.26</v>
      </c>
      <c r="K2" s="4" t="s">
        <v>25</v>
      </c>
      <c r="L2" s="4" t="s">
        <v>25</v>
      </c>
      <c r="M2" s="4" t="s">
        <v>26</v>
      </c>
      <c r="N2" s="4" t="s">
        <v>27</v>
      </c>
      <c r="O2" s="4" t="s">
        <v>28</v>
      </c>
      <c r="P2" s="4" t="s">
        <v>29</v>
      </c>
      <c r="Q2" s="4"/>
      <c r="R2" s="4"/>
      <c r="S2" s="4"/>
      <c r="T2" s="4" t="str">
        <f aca="false">A2&amp;"|"&amp;C2</f>
        <v>ON JARDINS|NR</v>
      </c>
      <c r="U2" s="4" t="str">
        <f aca="false">T2&amp;"|"&amp;TEXT(I2,"0.00")</f>
        <v>ON JARDINS|NR|842513.72</v>
      </c>
    </row>
    <row r="3" customFormat="false" ht="15" hidden="false" customHeight="true" outlineLevel="0" collapsed="false">
      <c r="A3" s="4" t="s">
        <v>21</v>
      </c>
      <c r="B3" s="4" t="s">
        <v>30</v>
      </c>
      <c r="C3" s="4" t="s">
        <v>23</v>
      </c>
      <c r="D3" s="4" t="s">
        <v>24</v>
      </c>
      <c r="E3" s="5" t="n">
        <v>26.57</v>
      </c>
      <c r="F3" s="6" t="n">
        <v>33755.14</v>
      </c>
      <c r="G3" s="6" t="n">
        <v>896874.01</v>
      </c>
      <c r="H3" s="6" t="n">
        <v>24978.8</v>
      </c>
      <c r="I3" s="6" t="n">
        <v>663686.77</v>
      </c>
      <c r="J3" s="7" t="n">
        <v>0.26</v>
      </c>
      <c r="K3" s="4" t="s">
        <v>25</v>
      </c>
      <c r="L3" s="4" t="s">
        <v>25</v>
      </c>
      <c r="M3" s="4" t="s">
        <v>26</v>
      </c>
      <c r="N3" s="4" t="s">
        <v>27</v>
      </c>
      <c r="O3" s="4" t="s">
        <v>31</v>
      </c>
      <c r="P3" s="4" t="s">
        <v>29</v>
      </c>
      <c r="Q3" s="4"/>
      <c r="R3" s="4"/>
      <c r="S3" s="4"/>
      <c r="T3" s="4" t="str">
        <f aca="false">A3&amp;"|"&amp;C3</f>
        <v>ON JARDINS|NR</v>
      </c>
      <c r="U3" s="4" t="str">
        <f aca="false">T3&amp;"|"&amp;TEXT(I3,"0.00")</f>
        <v>ON JARDINS|NR|663686.77</v>
      </c>
    </row>
    <row r="4" customFormat="false" ht="15" hidden="false" customHeight="true" outlineLevel="0" collapsed="false">
      <c r="A4" s="4" t="s">
        <v>21</v>
      </c>
      <c r="B4" s="4" t="s">
        <v>32</v>
      </c>
      <c r="C4" s="4" t="s">
        <v>23</v>
      </c>
      <c r="D4" s="4" t="s">
        <v>24</v>
      </c>
      <c r="E4" s="5" t="n">
        <v>25.16</v>
      </c>
      <c r="F4" s="6" t="n">
        <v>33755.14</v>
      </c>
      <c r="G4" s="6" t="n">
        <v>849279.27</v>
      </c>
      <c r="H4" s="6" t="n">
        <v>24978.8</v>
      </c>
      <c r="I4" s="6" t="n">
        <v>628466.66</v>
      </c>
      <c r="J4" s="7" t="n">
        <v>0.26</v>
      </c>
      <c r="K4" s="4" t="s">
        <v>25</v>
      </c>
      <c r="L4" s="4" t="s">
        <v>25</v>
      </c>
      <c r="M4" s="4" t="s">
        <v>26</v>
      </c>
      <c r="N4" s="4" t="s">
        <v>27</v>
      </c>
      <c r="O4" s="4" t="s">
        <v>33</v>
      </c>
      <c r="P4" s="4" t="s">
        <v>29</v>
      </c>
      <c r="Q4" s="4"/>
      <c r="R4" s="4"/>
      <c r="S4" s="4"/>
      <c r="T4" s="4" t="str">
        <f aca="false">A4&amp;"|"&amp;C4</f>
        <v>ON JARDINS|NR</v>
      </c>
      <c r="U4" s="4" t="str">
        <f aca="false">T4&amp;"|"&amp;TEXT(I4,"0.00")</f>
        <v>ON JARDINS|NR|628466.66</v>
      </c>
    </row>
    <row r="5" customFormat="false" ht="15" hidden="false" customHeight="true" outlineLevel="0" collapsed="false">
      <c r="A5" s="4" t="s">
        <v>21</v>
      </c>
      <c r="B5" s="4" t="s">
        <v>34</v>
      </c>
      <c r="C5" s="4" t="s">
        <v>23</v>
      </c>
      <c r="D5" s="4" t="s">
        <v>24</v>
      </c>
      <c r="E5" s="5" t="n">
        <v>111.8</v>
      </c>
      <c r="F5" s="6" t="n">
        <v>23766.36</v>
      </c>
      <c r="G5" s="6" t="n">
        <v>2657079.43</v>
      </c>
      <c r="H5" s="6" t="n">
        <v>16636.45</v>
      </c>
      <c r="I5" s="6" t="n">
        <v>1859955.6</v>
      </c>
      <c r="J5" s="7" t="n">
        <v>0.3</v>
      </c>
      <c r="K5" s="4" t="s">
        <v>25</v>
      </c>
      <c r="L5" s="4" t="s">
        <v>25</v>
      </c>
      <c r="M5" s="4" t="s">
        <v>26</v>
      </c>
      <c r="N5" s="4" t="s">
        <v>27</v>
      </c>
      <c r="O5" s="4" t="s">
        <v>35</v>
      </c>
      <c r="P5" s="4" t="s">
        <v>29</v>
      </c>
      <c r="Q5" s="4"/>
      <c r="R5" s="4"/>
      <c r="S5" s="4"/>
      <c r="T5" s="4" t="str">
        <f aca="false">A5&amp;"|"&amp;C5</f>
        <v>ON JARDINS|NR</v>
      </c>
      <c r="U5" s="4" t="str">
        <f aca="false">T5&amp;"|"&amp;TEXT(I5,"0.00")</f>
        <v>ON JARDINS|NR|1859955.60</v>
      </c>
    </row>
    <row r="6" customFormat="false" ht="15" hidden="false" customHeight="true" outlineLevel="0" collapsed="false">
      <c r="A6" s="4" t="s">
        <v>21</v>
      </c>
      <c r="B6" s="4" t="s">
        <v>36</v>
      </c>
      <c r="C6" s="4" t="s">
        <v>23</v>
      </c>
      <c r="D6" s="4" t="s">
        <v>24</v>
      </c>
      <c r="E6" s="5" t="n">
        <v>25.86</v>
      </c>
      <c r="F6" s="6" t="n">
        <v>34430.24</v>
      </c>
      <c r="G6" s="6" t="n">
        <v>890366.03</v>
      </c>
      <c r="H6" s="6" t="n">
        <v>25478.38</v>
      </c>
      <c r="I6" s="6" t="n">
        <v>658870.86</v>
      </c>
      <c r="J6" s="7" t="n">
        <v>0.26</v>
      </c>
      <c r="K6" s="4" t="s">
        <v>25</v>
      </c>
      <c r="L6" s="4" t="s">
        <v>25</v>
      </c>
      <c r="M6" s="4" t="s">
        <v>26</v>
      </c>
      <c r="N6" s="4" t="s">
        <v>27</v>
      </c>
      <c r="O6" s="4" t="s">
        <v>33</v>
      </c>
      <c r="P6" s="4" t="s">
        <v>29</v>
      </c>
      <c r="Q6" s="4"/>
      <c r="R6" s="4"/>
      <c r="S6" s="4"/>
      <c r="T6" s="4" t="str">
        <f aca="false">A6&amp;"|"&amp;C6</f>
        <v>ON JARDINS|NR</v>
      </c>
      <c r="U6" s="4" t="str">
        <f aca="false">T6&amp;"|"&amp;TEXT(I6,"0.00")</f>
        <v>ON JARDINS|NR|658870.86</v>
      </c>
    </row>
    <row r="7" customFormat="false" ht="15" hidden="false" customHeight="true" outlineLevel="0" collapsed="false">
      <c r="A7" s="4" t="s">
        <v>21</v>
      </c>
      <c r="B7" s="4" t="s">
        <v>37</v>
      </c>
      <c r="C7" s="4" t="s">
        <v>23</v>
      </c>
      <c r="D7" s="4" t="s">
        <v>24</v>
      </c>
      <c r="E7" s="5" t="n">
        <v>19.97</v>
      </c>
      <c r="F7" s="6" t="n">
        <v>36458.28</v>
      </c>
      <c r="G7" s="6" t="n">
        <v>728071.91</v>
      </c>
      <c r="H7" s="6" t="n">
        <v>26979.13</v>
      </c>
      <c r="I7" s="6" t="n">
        <v>538773.21</v>
      </c>
      <c r="J7" s="7" t="n">
        <v>0.26</v>
      </c>
      <c r="K7" s="4" t="s">
        <v>25</v>
      </c>
      <c r="L7" s="4" t="s">
        <v>38</v>
      </c>
      <c r="M7" s="4"/>
      <c r="N7" s="4"/>
      <c r="O7" s="4"/>
      <c r="P7" s="4" t="s">
        <v>39</v>
      </c>
      <c r="Q7" s="4"/>
      <c r="R7" s="4"/>
      <c r="S7" s="4"/>
      <c r="T7" s="4" t="str">
        <f aca="false">A7&amp;"|"&amp;C7</f>
        <v>ON JARDINS|NR</v>
      </c>
      <c r="U7" s="4" t="str">
        <f aca="false">T7&amp;"|"&amp;TEXT(I7,"0.00")</f>
        <v>ON JARDINS|NR|538773.21</v>
      </c>
    </row>
    <row r="8" customFormat="false" ht="15" hidden="false" customHeight="true" outlineLevel="0" collapsed="false">
      <c r="A8" s="4" t="s">
        <v>21</v>
      </c>
      <c r="B8" s="4" t="s">
        <v>40</v>
      </c>
      <c r="C8" s="4" t="s">
        <v>23</v>
      </c>
      <c r="D8" s="4" t="s">
        <v>24</v>
      </c>
      <c r="E8" s="5" t="n">
        <v>23.16</v>
      </c>
      <c r="F8" s="6" t="n">
        <v>37180.65</v>
      </c>
      <c r="G8" s="6" t="n">
        <v>861103.84</v>
      </c>
      <c r="H8" s="6" t="n">
        <v>27513.68</v>
      </c>
      <c r="I8" s="6" t="n">
        <v>637216.84</v>
      </c>
      <c r="J8" s="7" t="n">
        <v>0.26</v>
      </c>
      <c r="K8" s="4" t="s">
        <v>25</v>
      </c>
      <c r="L8" s="4" t="s">
        <v>38</v>
      </c>
      <c r="M8" s="4"/>
      <c r="N8" s="4"/>
      <c r="O8" s="4"/>
      <c r="P8" s="4" t="s">
        <v>39</v>
      </c>
      <c r="Q8" s="4"/>
      <c r="R8" s="4"/>
      <c r="S8" s="4"/>
      <c r="T8" s="4" t="str">
        <f aca="false">A8&amp;"|"&amp;C8</f>
        <v>ON JARDINS|NR</v>
      </c>
      <c r="U8" s="4" t="str">
        <f aca="false">T8&amp;"|"&amp;TEXT(I8,"0.00")</f>
        <v>ON JARDINS|NR|637216.84</v>
      </c>
    </row>
    <row r="9" customFormat="false" ht="15" hidden="false" customHeight="true" outlineLevel="0" collapsed="false">
      <c r="A9" s="4" t="s">
        <v>21</v>
      </c>
      <c r="B9" s="4" t="s">
        <v>41</v>
      </c>
      <c r="C9" s="4" t="s">
        <v>23</v>
      </c>
      <c r="D9" s="4" t="s">
        <v>24</v>
      </c>
      <c r="E9" s="5" t="n">
        <v>20.74</v>
      </c>
      <c r="F9" s="6" t="n">
        <v>36218.36</v>
      </c>
      <c r="G9" s="6" t="n">
        <v>751168.87</v>
      </c>
      <c r="H9" s="6" t="n">
        <v>26801.59</v>
      </c>
      <c r="I9" s="6" t="n">
        <v>555864.96</v>
      </c>
      <c r="J9" s="7" t="n">
        <v>0.26</v>
      </c>
      <c r="K9" s="4" t="s">
        <v>25</v>
      </c>
      <c r="L9" s="4" t="s">
        <v>38</v>
      </c>
      <c r="M9" s="4"/>
      <c r="N9" s="4"/>
      <c r="O9" s="4"/>
      <c r="P9" s="4" t="s">
        <v>39</v>
      </c>
      <c r="Q9" s="4"/>
      <c r="R9" s="4"/>
      <c r="S9" s="4"/>
      <c r="T9" s="4" t="str">
        <f aca="false">A9&amp;"|"&amp;C9</f>
        <v>ON JARDINS|NR</v>
      </c>
      <c r="U9" s="4" t="str">
        <f aca="false">T9&amp;"|"&amp;TEXT(I9,"0.00")</f>
        <v>ON JARDINS|NR|555864.96</v>
      </c>
    </row>
    <row r="10" customFormat="false" ht="15" hidden="false" customHeight="true" outlineLevel="0" collapsed="false">
      <c r="A10" s="4" t="s">
        <v>21</v>
      </c>
      <c r="B10" s="4" t="s">
        <v>42</v>
      </c>
      <c r="C10" s="4" t="s">
        <v>23</v>
      </c>
      <c r="D10" s="4" t="s">
        <v>24</v>
      </c>
      <c r="E10" s="5" t="n">
        <v>34.24</v>
      </c>
      <c r="F10" s="6" t="n">
        <v>33251.52</v>
      </c>
      <c r="G10" s="6" t="n">
        <v>1138532.05</v>
      </c>
      <c r="H10" s="6" t="n">
        <v>24606.12</v>
      </c>
      <c r="I10" s="6" t="n">
        <v>842513.72</v>
      </c>
      <c r="J10" s="7" t="n">
        <v>0.26</v>
      </c>
      <c r="K10" s="4" t="s">
        <v>25</v>
      </c>
      <c r="L10" s="4" t="s">
        <v>25</v>
      </c>
      <c r="M10" s="4" t="s">
        <v>26</v>
      </c>
      <c r="N10" s="4" t="s">
        <v>27</v>
      </c>
      <c r="O10" s="4" t="s">
        <v>43</v>
      </c>
      <c r="P10" s="4" t="s">
        <v>29</v>
      </c>
      <c r="Q10" s="4"/>
      <c r="R10" s="4"/>
      <c r="S10" s="4"/>
      <c r="T10" s="4" t="str">
        <f aca="false">A10&amp;"|"&amp;C10</f>
        <v>ON JARDINS|NR</v>
      </c>
      <c r="U10" s="4" t="str">
        <f aca="false">T10&amp;"|"&amp;TEXT(I10,"0.00")</f>
        <v>ON JARDINS|NR|842513.72</v>
      </c>
    </row>
    <row r="11" customFormat="false" ht="15" hidden="false" customHeight="true" outlineLevel="0" collapsed="false">
      <c r="A11" s="4" t="s">
        <v>21</v>
      </c>
      <c r="B11" s="4" t="s">
        <v>44</v>
      </c>
      <c r="C11" s="4" t="s">
        <v>23</v>
      </c>
      <c r="D11" s="4" t="s">
        <v>24</v>
      </c>
      <c r="E11" s="5" t="n">
        <v>82.28</v>
      </c>
      <c r="F11" s="6" t="n">
        <v>25842.37</v>
      </c>
      <c r="G11" s="6" t="n">
        <v>2126310.11</v>
      </c>
      <c r="H11" s="6" t="n">
        <v>18089.66</v>
      </c>
      <c r="I11" s="6" t="n">
        <v>1488417.08</v>
      </c>
      <c r="J11" s="7" t="n">
        <v>0.3</v>
      </c>
      <c r="K11" s="4" t="s">
        <v>25</v>
      </c>
      <c r="L11" s="4" t="s">
        <v>38</v>
      </c>
      <c r="M11" s="4"/>
      <c r="N11" s="4"/>
      <c r="O11" s="4"/>
      <c r="P11" s="4" t="s">
        <v>39</v>
      </c>
      <c r="Q11" s="4"/>
      <c r="R11" s="4"/>
      <c r="S11" s="4"/>
      <c r="T11" s="4" t="str">
        <f aca="false">A11&amp;"|"&amp;C11</f>
        <v>ON JARDINS|NR</v>
      </c>
      <c r="U11" s="4" t="str">
        <f aca="false">T11&amp;"|"&amp;TEXT(I11,"0.00")</f>
        <v>ON JARDINS|NR|1488417.08</v>
      </c>
    </row>
    <row r="12" customFormat="false" ht="15" hidden="false" customHeight="true" outlineLevel="0" collapsed="false">
      <c r="A12" s="4" t="s">
        <v>21</v>
      </c>
      <c r="B12" s="4" t="s">
        <v>45</v>
      </c>
      <c r="C12" s="4" t="s">
        <v>23</v>
      </c>
      <c r="D12" s="4" t="s">
        <v>24</v>
      </c>
      <c r="E12" s="5" t="n">
        <v>20.74</v>
      </c>
      <c r="F12" s="6" t="n">
        <v>36227.87</v>
      </c>
      <c r="G12" s="6" t="n">
        <v>751366.1</v>
      </c>
      <c r="H12" s="6" t="n">
        <v>26808.63</v>
      </c>
      <c r="I12" s="6" t="n">
        <v>556010.91</v>
      </c>
      <c r="J12" s="7" t="n">
        <v>0.26</v>
      </c>
      <c r="K12" s="4" t="s">
        <v>25</v>
      </c>
      <c r="L12" s="4" t="s">
        <v>38</v>
      </c>
      <c r="M12" s="4"/>
      <c r="N12" s="4"/>
      <c r="O12" s="4"/>
      <c r="P12" s="4" t="s">
        <v>39</v>
      </c>
      <c r="Q12" s="4"/>
      <c r="R12" s="4"/>
      <c r="S12" s="4"/>
      <c r="T12" s="4" t="str">
        <f aca="false">A12&amp;"|"&amp;C12</f>
        <v>ON JARDINS|NR</v>
      </c>
      <c r="U12" s="4" t="str">
        <f aca="false">T12&amp;"|"&amp;TEXT(I12,"0.00")</f>
        <v>ON JARDINS|NR|556010.91</v>
      </c>
    </row>
    <row r="13" customFormat="false" ht="15" hidden="false" customHeight="true" outlineLevel="0" collapsed="false">
      <c r="A13" s="4" t="s">
        <v>21</v>
      </c>
      <c r="B13" s="4" t="s">
        <v>46</v>
      </c>
      <c r="C13" s="4" t="s">
        <v>47</v>
      </c>
      <c r="D13" s="4" t="s">
        <v>24</v>
      </c>
      <c r="E13" s="5" t="n">
        <v>34.24</v>
      </c>
      <c r="F13" s="6" t="n">
        <v>33924.76</v>
      </c>
      <c r="G13" s="6" t="n">
        <v>1161583.84</v>
      </c>
      <c r="H13" s="6" t="n">
        <v>25104.32</v>
      </c>
      <c r="I13" s="6" t="n">
        <v>859572.04</v>
      </c>
      <c r="J13" s="7" t="n">
        <v>0.26</v>
      </c>
      <c r="K13" s="4" t="s">
        <v>25</v>
      </c>
      <c r="L13" s="4" t="s">
        <v>25</v>
      </c>
      <c r="M13" s="4" t="s">
        <v>26</v>
      </c>
      <c r="N13" s="4" t="s">
        <v>27</v>
      </c>
      <c r="O13" s="4" t="s">
        <v>28</v>
      </c>
      <c r="P13" s="4" t="s">
        <v>29</v>
      </c>
      <c r="Q13" s="4"/>
      <c r="R13" s="4"/>
      <c r="S13" s="4"/>
      <c r="T13" s="4" t="str">
        <f aca="false">A13&amp;"|"&amp;C13</f>
        <v>ON JARDINS|RESIDENCIAL</v>
      </c>
      <c r="U13" s="4" t="str">
        <f aca="false">T13&amp;"|"&amp;TEXT(I13,"0.00")</f>
        <v>ON JARDINS|RESIDENCIAL|859572.04</v>
      </c>
    </row>
    <row r="14" customFormat="false" ht="15" hidden="false" customHeight="true" outlineLevel="0" collapsed="false">
      <c r="A14" s="4" t="s">
        <v>21</v>
      </c>
      <c r="B14" s="4" t="s">
        <v>48</v>
      </c>
      <c r="C14" s="4" t="s">
        <v>47</v>
      </c>
      <c r="D14" s="4" t="s">
        <v>24</v>
      </c>
      <c r="E14" s="5" t="n">
        <v>82.63</v>
      </c>
      <c r="F14" s="6" t="n">
        <v>24941.73</v>
      </c>
      <c r="G14" s="6" t="n">
        <v>2060935.08</v>
      </c>
      <c r="H14" s="6" t="n">
        <v>17459.21</v>
      </c>
      <c r="I14" s="6" t="n">
        <v>1442654.56</v>
      </c>
      <c r="J14" s="7" t="n">
        <v>0.3</v>
      </c>
      <c r="K14" s="4" t="s">
        <v>25</v>
      </c>
      <c r="L14" s="4" t="s">
        <v>25</v>
      </c>
      <c r="M14" s="4" t="s">
        <v>26</v>
      </c>
      <c r="N14" s="4" t="s">
        <v>27</v>
      </c>
      <c r="O14" s="4" t="s">
        <v>49</v>
      </c>
      <c r="P14" s="4" t="s">
        <v>29</v>
      </c>
      <c r="Q14" s="4"/>
      <c r="R14" s="4"/>
      <c r="S14" s="4"/>
      <c r="T14" s="4" t="str">
        <f aca="false">A14&amp;"|"&amp;C14</f>
        <v>ON JARDINS|RESIDENCIAL</v>
      </c>
      <c r="U14" s="4" t="str">
        <f aca="false">T14&amp;"|"&amp;TEXT(I14,"0.00")</f>
        <v>ON JARDINS|RESIDENCIAL|1442654.56</v>
      </c>
    </row>
    <row r="15" customFormat="false" ht="15" hidden="false" customHeight="true" outlineLevel="0" collapsed="false">
      <c r="A15" s="4" t="s">
        <v>21</v>
      </c>
      <c r="B15" s="4" t="s">
        <v>50</v>
      </c>
      <c r="C15" s="4" t="s">
        <v>47</v>
      </c>
      <c r="D15" s="4" t="s">
        <v>24</v>
      </c>
      <c r="E15" s="5" t="n">
        <v>39.85</v>
      </c>
      <c r="F15" s="6" t="n">
        <v>33138.91</v>
      </c>
      <c r="G15" s="6" t="n">
        <v>1320585.67</v>
      </c>
      <c r="H15" s="6" t="n">
        <v>24522.8</v>
      </c>
      <c r="I15" s="6" t="n">
        <v>977233.4</v>
      </c>
      <c r="J15" s="7" t="n">
        <v>0.26</v>
      </c>
      <c r="K15" s="4" t="s">
        <v>25</v>
      </c>
      <c r="L15" s="4" t="s">
        <v>25</v>
      </c>
      <c r="M15" s="4" t="s">
        <v>26</v>
      </c>
      <c r="N15" s="4" t="s">
        <v>27</v>
      </c>
      <c r="O15" s="4" t="s">
        <v>51</v>
      </c>
      <c r="P15" s="4" t="s">
        <v>29</v>
      </c>
      <c r="Q15" s="4"/>
      <c r="R15" s="4"/>
      <c r="S15" s="4"/>
      <c r="T15" s="4" t="str">
        <f aca="false">A15&amp;"|"&amp;C15</f>
        <v>ON JARDINS|RESIDENCIAL</v>
      </c>
      <c r="U15" s="4" t="str">
        <f aca="false">T15&amp;"|"&amp;TEXT(I15,"0.00")</f>
        <v>ON JARDINS|RESIDENCIAL|977233.40</v>
      </c>
    </row>
    <row r="16" customFormat="false" ht="15" hidden="false" customHeight="true" outlineLevel="0" collapsed="false">
      <c r="A16" s="4" t="s">
        <v>21</v>
      </c>
      <c r="B16" s="4" t="s">
        <v>52</v>
      </c>
      <c r="C16" s="4" t="s">
        <v>47</v>
      </c>
      <c r="D16" s="4" t="s">
        <v>24</v>
      </c>
      <c r="E16" s="5" t="n">
        <v>72.02</v>
      </c>
      <c r="F16" s="6" t="n">
        <v>28152.8</v>
      </c>
      <c r="G16" s="6" t="n">
        <v>2027564.93</v>
      </c>
      <c r="H16" s="6" t="n">
        <v>19706.96</v>
      </c>
      <c r="I16" s="6" t="n">
        <v>1419295.45</v>
      </c>
      <c r="J16" s="7" t="n">
        <v>0.3</v>
      </c>
      <c r="K16" s="4" t="s">
        <v>25</v>
      </c>
      <c r="L16" s="4" t="s">
        <v>25</v>
      </c>
      <c r="M16" s="4"/>
      <c r="N16" s="4"/>
      <c r="O16" s="4"/>
      <c r="P16" s="4" t="s">
        <v>39</v>
      </c>
      <c r="Q16" s="4"/>
      <c r="R16" s="4"/>
      <c r="S16" s="4"/>
      <c r="T16" s="4" t="str">
        <f aca="false">A16&amp;"|"&amp;C16</f>
        <v>ON JARDINS|RESIDENCIAL</v>
      </c>
      <c r="U16" s="4" t="str">
        <f aca="false">T16&amp;"|"&amp;TEXT(I16,"0.00")</f>
        <v>ON JARDINS|RESIDENCIAL|1419295.45</v>
      </c>
    </row>
    <row r="17" customFormat="false" ht="15" hidden="false" customHeight="true" outlineLevel="0" collapsed="false">
      <c r="A17" s="4" t="s">
        <v>21</v>
      </c>
      <c r="B17" s="4" t="s">
        <v>53</v>
      </c>
      <c r="C17" s="4" t="s">
        <v>47</v>
      </c>
      <c r="D17" s="4" t="s">
        <v>24</v>
      </c>
      <c r="E17" s="5" t="n">
        <v>66.41</v>
      </c>
      <c r="F17" s="6" t="n">
        <v>28152.8</v>
      </c>
      <c r="G17" s="6" t="n">
        <v>1869627.7</v>
      </c>
      <c r="H17" s="6" t="n">
        <v>19706.96</v>
      </c>
      <c r="I17" s="6" t="n">
        <v>1308739.39</v>
      </c>
      <c r="J17" s="7" t="n">
        <v>0.3</v>
      </c>
      <c r="K17" s="4" t="s">
        <v>25</v>
      </c>
      <c r="L17" s="4" t="s">
        <v>38</v>
      </c>
      <c r="M17" s="4"/>
      <c r="N17" s="4"/>
      <c r="O17" s="4"/>
      <c r="P17" s="4" t="s">
        <v>39</v>
      </c>
      <c r="Q17" s="4"/>
      <c r="R17" s="4"/>
      <c r="S17" s="4"/>
      <c r="T17" s="4" t="str">
        <f aca="false">A17&amp;"|"&amp;C17</f>
        <v>ON JARDINS|RESIDENCIAL</v>
      </c>
      <c r="U17" s="4" t="str">
        <f aca="false">T17&amp;"|"&amp;TEXT(I17,"0.00")</f>
        <v>ON JARDINS|RESIDENCIAL|1308739.39</v>
      </c>
    </row>
    <row r="18" customFormat="false" ht="15" hidden="false" customHeight="true" outlineLevel="0" collapsed="false">
      <c r="A18" s="4" t="s">
        <v>54</v>
      </c>
      <c r="B18" s="4" t="s">
        <v>55</v>
      </c>
      <c r="C18" s="4" t="s">
        <v>23</v>
      </c>
      <c r="D18" s="4" t="s">
        <v>56</v>
      </c>
      <c r="E18" s="5" t="n">
        <v>41.69</v>
      </c>
      <c r="F18" s="6" t="n">
        <v>14002.68</v>
      </c>
      <c r="G18" s="6" t="n">
        <v>583771.91</v>
      </c>
      <c r="H18" s="6" t="n">
        <v>11062.12</v>
      </c>
      <c r="I18" s="6" t="n">
        <v>461179.81</v>
      </c>
      <c r="J18" s="7" t="n">
        <v>0.21</v>
      </c>
      <c r="K18" s="4" t="s">
        <v>25</v>
      </c>
      <c r="L18" s="4" t="s">
        <v>25</v>
      </c>
      <c r="M18" s="4" t="s">
        <v>57</v>
      </c>
      <c r="N18" s="4" t="s">
        <v>58</v>
      </c>
      <c r="O18" s="4" t="s">
        <v>59</v>
      </c>
      <c r="P18" s="4" t="s">
        <v>29</v>
      </c>
      <c r="Q18" s="4"/>
      <c r="R18" s="4"/>
      <c r="S18" s="4"/>
      <c r="T18" s="4" t="str">
        <f aca="false">A18&amp;"|"&amp;C18</f>
        <v>VITACON BOA VISTA|NR</v>
      </c>
      <c r="U18" s="4" t="str">
        <f aca="false">T18&amp;"|"&amp;TEXT(I18,"0.00")</f>
        <v>VITACON BOA VISTA|NR|461179.81</v>
      </c>
    </row>
    <row r="19" customFormat="false" ht="15" hidden="false" customHeight="true" outlineLevel="0" collapsed="false">
      <c r="A19" s="4" t="s">
        <v>54</v>
      </c>
      <c r="B19" s="4" t="s">
        <v>60</v>
      </c>
      <c r="C19" s="4" t="s">
        <v>23</v>
      </c>
      <c r="D19" s="4" t="s">
        <v>56</v>
      </c>
      <c r="E19" s="5" t="n">
        <v>41.69</v>
      </c>
      <c r="F19" s="6" t="n">
        <v>14529.1</v>
      </c>
      <c r="G19" s="6" t="n">
        <v>605718.34</v>
      </c>
      <c r="H19" s="6" t="n">
        <v>11477.99</v>
      </c>
      <c r="I19" s="6" t="n">
        <v>478517.49</v>
      </c>
      <c r="J19" s="7" t="n">
        <v>0.21</v>
      </c>
      <c r="K19" s="4" t="s">
        <v>25</v>
      </c>
      <c r="L19" s="4" t="s">
        <v>25</v>
      </c>
      <c r="M19" s="4" t="s">
        <v>57</v>
      </c>
      <c r="N19" s="4" t="s">
        <v>58</v>
      </c>
      <c r="O19" s="4" t="s">
        <v>59</v>
      </c>
      <c r="P19" s="4" t="s">
        <v>29</v>
      </c>
      <c r="Q19" s="4"/>
      <c r="R19" s="4"/>
      <c r="S19" s="4"/>
      <c r="T19" s="4" t="str">
        <f aca="false">A19&amp;"|"&amp;C19</f>
        <v>VITACON BOA VISTA|NR</v>
      </c>
      <c r="U19" s="4" t="str">
        <f aca="false">T19&amp;"|"&amp;TEXT(I19,"0.00")</f>
        <v>VITACON BOA VISTA|NR|478517.49</v>
      </c>
    </row>
    <row r="20" customFormat="false" ht="15" hidden="false" customHeight="true" outlineLevel="0" collapsed="false">
      <c r="A20" s="4" t="s">
        <v>54</v>
      </c>
      <c r="B20" s="4" t="s">
        <v>61</v>
      </c>
      <c r="C20" s="4" t="s">
        <v>47</v>
      </c>
      <c r="D20" s="4" t="s">
        <v>56</v>
      </c>
      <c r="E20" s="5" t="n">
        <v>42.22</v>
      </c>
      <c r="F20" s="6" t="n">
        <v>15919.32</v>
      </c>
      <c r="G20" s="6" t="n">
        <v>672113.49</v>
      </c>
      <c r="H20" s="6" t="n">
        <v>12576.26</v>
      </c>
      <c r="I20" s="6" t="n">
        <v>530969.66</v>
      </c>
      <c r="J20" s="7" t="n">
        <v>0.21</v>
      </c>
      <c r="K20" s="4" t="s">
        <v>25</v>
      </c>
      <c r="L20" s="4" t="s">
        <v>25</v>
      </c>
      <c r="M20" s="4" t="s">
        <v>57</v>
      </c>
      <c r="N20" s="4" t="s">
        <v>58</v>
      </c>
      <c r="O20" s="4" t="s">
        <v>59</v>
      </c>
      <c r="P20" s="4" t="s">
        <v>29</v>
      </c>
      <c r="Q20" s="4"/>
      <c r="R20" s="4"/>
      <c r="S20" s="4"/>
      <c r="T20" s="4" t="str">
        <f aca="false">A20&amp;"|"&amp;C20</f>
        <v>VITACON BOA VISTA|RESIDENCIAL</v>
      </c>
      <c r="U20" s="4" t="str">
        <f aca="false">T20&amp;"|"&amp;TEXT(I20,"0.00")</f>
        <v>VITACON BOA VISTA|RESIDENCIAL|530969.66</v>
      </c>
    </row>
    <row r="21" customFormat="false" ht="15" hidden="false" customHeight="true" outlineLevel="0" collapsed="false">
      <c r="A21" s="4" t="s">
        <v>54</v>
      </c>
      <c r="B21" s="4" t="s">
        <v>62</v>
      </c>
      <c r="C21" s="4" t="s">
        <v>47</v>
      </c>
      <c r="D21" s="4" t="s">
        <v>56</v>
      </c>
      <c r="E21" s="5" t="n">
        <v>24.52</v>
      </c>
      <c r="F21" s="6" t="n">
        <v>18025.87</v>
      </c>
      <c r="G21" s="6" t="n">
        <v>441994.41</v>
      </c>
      <c r="H21" s="6" t="n">
        <v>14240.44</v>
      </c>
      <c r="I21" s="6" t="n">
        <v>349175.58</v>
      </c>
      <c r="J21" s="7" t="n">
        <v>0.21</v>
      </c>
      <c r="K21" s="4" t="s">
        <v>25</v>
      </c>
      <c r="L21" s="4" t="s">
        <v>25</v>
      </c>
      <c r="M21" s="4" t="s">
        <v>57</v>
      </c>
      <c r="N21" s="4" t="s">
        <v>58</v>
      </c>
      <c r="O21" s="4" t="s">
        <v>63</v>
      </c>
      <c r="P21" s="4" t="s">
        <v>29</v>
      </c>
      <c r="Q21" s="4"/>
      <c r="R21" s="4"/>
      <c r="S21" s="4"/>
      <c r="T21" s="4" t="str">
        <f aca="false">A21&amp;"|"&amp;C21</f>
        <v>VITACON BOA VISTA|RESIDENCIAL</v>
      </c>
      <c r="U21" s="4" t="str">
        <f aca="false">T21&amp;"|"&amp;TEXT(I21,"0.00")</f>
        <v>VITACON BOA VISTA|RESIDENCIAL|349175.58</v>
      </c>
    </row>
    <row r="22" customFormat="false" ht="15" hidden="false" customHeight="true" outlineLevel="0" collapsed="false">
      <c r="A22" s="4" t="s">
        <v>54</v>
      </c>
      <c r="B22" s="4" t="s">
        <v>64</v>
      </c>
      <c r="C22" s="4" t="s">
        <v>47</v>
      </c>
      <c r="D22" s="4" t="s">
        <v>56</v>
      </c>
      <c r="E22" s="5" t="n">
        <v>30.92</v>
      </c>
      <c r="F22" s="6" t="n">
        <v>17921.32</v>
      </c>
      <c r="G22" s="6" t="n">
        <v>554127.12</v>
      </c>
      <c r="H22" s="6" t="n">
        <v>14157.84</v>
      </c>
      <c r="I22" s="6" t="n">
        <v>437760.42</v>
      </c>
      <c r="J22" s="7" t="n">
        <v>0.21</v>
      </c>
      <c r="K22" s="4" t="s">
        <v>25</v>
      </c>
      <c r="L22" s="4" t="s">
        <v>25</v>
      </c>
      <c r="M22" s="4" t="s">
        <v>57</v>
      </c>
      <c r="N22" s="4" t="s">
        <v>58</v>
      </c>
      <c r="O22" s="4" t="s">
        <v>63</v>
      </c>
      <c r="P22" s="4" t="s">
        <v>29</v>
      </c>
      <c r="Q22" s="4"/>
      <c r="R22" s="4"/>
      <c r="S22" s="4"/>
      <c r="T22" s="4" t="str">
        <f aca="false">A22&amp;"|"&amp;C22</f>
        <v>VITACON BOA VISTA|RESIDENCIAL</v>
      </c>
      <c r="U22" s="4" t="str">
        <f aca="false">T22&amp;"|"&amp;TEXT(I22,"0.00")</f>
        <v>VITACON BOA VISTA|RESIDENCIAL|437760.42</v>
      </c>
    </row>
    <row r="23" customFormat="false" ht="15" hidden="false" customHeight="true" outlineLevel="0" collapsed="false">
      <c r="A23" s="4" t="s">
        <v>54</v>
      </c>
      <c r="B23" s="4" t="s">
        <v>65</v>
      </c>
      <c r="C23" s="4" t="s">
        <v>47</v>
      </c>
      <c r="D23" s="4" t="s">
        <v>56</v>
      </c>
      <c r="E23" s="5" t="n">
        <v>42.1</v>
      </c>
      <c r="F23" s="6" t="n">
        <v>17054.25</v>
      </c>
      <c r="G23" s="6" t="n">
        <v>717984.01</v>
      </c>
      <c r="H23" s="6" t="n">
        <v>13472.86</v>
      </c>
      <c r="I23" s="6" t="n">
        <v>567207.37</v>
      </c>
      <c r="J23" s="7" t="n">
        <v>0.21</v>
      </c>
      <c r="K23" s="4" t="s">
        <v>25</v>
      </c>
      <c r="L23" s="4" t="s">
        <v>25</v>
      </c>
      <c r="M23" s="4" t="s">
        <v>57</v>
      </c>
      <c r="N23" s="4" t="s">
        <v>58</v>
      </c>
      <c r="O23" s="4" t="s">
        <v>59</v>
      </c>
      <c r="P23" s="4" t="s">
        <v>29</v>
      </c>
      <c r="Q23" s="4"/>
      <c r="R23" s="4"/>
      <c r="S23" s="4"/>
      <c r="T23" s="4" t="str">
        <f aca="false">A23&amp;"|"&amp;C23</f>
        <v>VITACON BOA VISTA|RESIDENCIAL</v>
      </c>
      <c r="U23" s="4" t="str">
        <f aca="false">T23&amp;"|"&amp;TEXT(I23,"0.00")</f>
        <v>VITACON BOA VISTA|RESIDENCIAL|567207.37</v>
      </c>
    </row>
    <row r="24" customFormat="false" ht="15" hidden="false" customHeight="true" outlineLevel="0" collapsed="false">
      <c r="A24" s="4" t="s">
        <v>54</v>
      </c>
      <c r="B24" s="4" t="s">
        <v>66</v>
      </c>
      <c r="C24" s="4" t="s">
        <v>47</v>
      </c>
      <c r="D24" s="4" t="s">
        <v>56</v>
      </c>
      <c r="E24" s="5" t="n">
        <v>30.92</v>
      </c>
      <c r="F24" s="6" t="n">
        <v>17921.3</v>
      </c>
      <c r="G24" s="6" t="n">
        <v>554126.68</v>
      </c>
      <c r="H24" s="6" t="n">
        <v>14157.83</v>
      </c>
      <c r="I24" s="6" t="n">
        <v>437760.08</v>
      </c>
      <c r="J24" s="7" t="n">
        <v>0.21</v>
      </c>
      <c r="K24" s="4" t="s">
        <v>25</v>
      </c>
      <c r="L24" s="4" t="s">
        <v>25</v>
      </c>
      <c r="M24" s="4" t="s">
        <v>57</v>
      </c>
      <c r="N24" s="4" t="s">
        <v>58</v>
      </c>
      <c r="O24" s="4" t="s">
        <v>63</v>
      </c>
      <c r="P24" s="4" t="s">
        <v>29</v>
      </c>
      <c r="Q24" s="4"/>
      <c r="R24" s="4"/>
      <c r="S24" s="4"/>
      <c r="T24" s="4" t="str">
        <f aca="false">A24&amp;"|"&amp;C24</f>
        <v>VITACON BOA VISTA|RESIDENCIAL</v>
      </c>
      <c r="U24" s="4" t="str">
        <f aca="false">T24&amp;"|"&amp;TEXT(I24,"0.00")</f>
        <v>VITACON BOA VISTA|RESIDENCIAL|437760.08</v>
      </c>
    </row>
    <row r="25" customFormat="false" ht="15" hidden="false" customHeight="true" outlineLevel="0" collapsed="false">
      <c r="A25" s="4" t="s">
        <v>54</v>
      </c>
      <c r="B25" s="4" t="s">
        <v>67</v>
      </c>
      <c r="C25" s="4" t="s">
        <v>47</v>
      </c>
      <c r="D25" s="4" t="s">
        <v>56</v>
      </c>
      <c r="E25" s="5" t="n">
        <v>24.52</v>
      </c>
      <c r="F25" s="6" t="n">
        <v>18068.1</v>
      </c>
      <c r="G25" s="6" t="n">
        <v>443029.69</v>
      </c>
      <c r="H25" s="6" t="n">
        <v>14273.8</v>
      </c>
      <c r="I25" s="6" t="n">
        <v>349993.46</v>
      </c>
      <c r="J25" s="7" t="n">
        <v>0.21</v>
      </c>
      <c r="K25" s="4" t="s">
        <v>25</v>
      </c>
      <c r="L25" s="4" t="s">
        <v>25</v>
      </c>
      <c r="M25" s="4" t="s">
        <v>57</v>
      </c>
      <c r="N25" s="4" t="s">
        <v>58</v>
      </c>
      <c r="O25" s="4" t="s">
        <v>63</v>
      </c>
      <c r="P25" s="4" t="s">
        <v>29</v>
      </c>
      <c r="Q25" s="4"/>
      <c r="R25" s="4"/>
      <c r="S25" s="4"/>
      <c r="T25" s="4" t="str">
        <f aca="false">A25&amp;"|"&amp;C25</f>
        <v>VITACON BOA VISTA|RESIDENCIAL</v>
      </c>
      <c r="U25" s="4" t="str">
        <f aca="false">T25&amp;"|"&amp;TEXT(I25,"0.00")</f>
        <v>VITACON BOA VISTA|RESIDENCIAL|349993.46</v>
      </c>
    </row>
    <row r="26" customFormat="false" ht="15" hidden="false" customHeight="true" outlineLevel="0" collapsed="false">
      <c r="A26" s="4" t="s">
        <v>54</v>
      </c>
      <c r="B26" s="4" t="s">
        <v>68</v>
      </c>
      <c r="C26" s="4" t="s">
        <v>47</v>
      </c>
      <c r="D26" s="4" t="s">
        <v>56</v>
      </c>
      <c r="E26" s="5" t="n">
        <v>24.52</v>
      </c>
      <c r="F26" s="6" t="n">
        <v>18068.1</v>
      </c>
      <c r="G26" s="6" t="n">
        <v>443029.81</v>
      </c>
      <c r="H26" s="6" t="n">
        <v>14273.8</v>
      </c>
      <c r="I26" s="6" t="n">
        <v>349993.55</v>
      </c>
      <c r="J26" s="7" t="n">
        <v>0.21</v>
      </c>
      <c r="K26" s="4" t="s">
        <v>25</v>
      </c>
      <c r="L26" s="4" t="s">
        <v>25</v>
      </c>
      <c r="M26" s="4" t="s">
        <v>57</v>
      </c>
      <c r="N26" s="4" t="s">
        <v>58</v>
      </c>
      <c r="O26" s="4" t="s">
        <v>63</v>
      </c>
      <c r="P26" s="4" t="s">
        <v>29</v>
      </c>
      <c r="Q26" s="4"/>
      <c r="R26" s="4"/>
      <c r="S26" s="4"/>
      <c r="T26" s="4" t="str">
        <f aca="false">A26&amp;"|"&amp;C26</f>
        <v>VITACON BOA VISTA|RESIDENCIAL</v>
      </c>
      <c r="U26" s="4" t="str">
        <f aca="false">T26&amp;"|"&amp;TEXT(I26,"0.00")</f>
        <v>VITACON BOA VISTA|RESIDENCIAL|349993.55</v>
      </c>
    </row>
    <row r="27" customFormat="false" ht="15" hidden="false" customHeight="true" outlineLevel="0" collapsed="false">
      <c r="A27" s="4" t="s">
        <v>54</v>
      </c>
      <c r="B27" s="4" t="s">
        <v>69</v>
      </c>
      <c r="C27" s="4" t="s">
        <v>47</v>
      </c>
      <c r="D27" s="4" t="s">
        <v>56</v>
      </c>
      <c r="E27" s="5" t="n">
        <v>32.9</v>
      </c>
      <c r="F27" s="6" t="n">
        <v>17291.18</v>
      </c>
      <c r="G27" s="6" t="n">
        <v>568879.67</v>
      </c>
      <c r="H27" s="6" t="n">
        <v>13660.03</v>
      </c>
      <c r="I27" s="6" t="n">
        <v>449414.94</v>
      </c>
      <c r="J27" s="7" t="n">
        <v>0.21</v>
      </c>
      <c r="K27" s="4" t="s">
        <v>25</v>
      </c>
      <c r="L27" s="4" t="s">
        <v>25</v>
      </c>
      <c r="M27" s="4" t="s">
        <v>57</v>
      </c>
      <c r="N27" s="4" t="s">
        <v>58</v>
      </c>
      <c r="O27" s="4" t="s">
        <v>63</v>
      </c>
      <c r="P27" s="4" t="s">
        <v>29</v>
      </c>
      <c r="Q27" s="4"/>
      <c r="R27" s="4"/>
      <c r="S27" s="4"/>
      <c r="T27" s="4" t="str">
        <f aca="false">A27&amp;"|"&amp;C27</f>
        <v>VITACON BOA VISTA|RESIDENCIAL</v>
      </c>
      <c r="U27" s="4" t="str">
        <f aca="false">T27&amp;"|"&amp;TEXT(I27,"0.00")</f>
        <v>VITACON BOA VISTA|RESIDENCIAL|449414.94</v>
      </c>
    </row>
    <row r="28" customFormat="false" ht="15" hidden="false" customHeight="true" outlineLevel="0" collapsed="false">
      <c r="A28" s="4" t="s">
        <v>54</v>
      </c>
      <c r="B28" s="4" t="s">
        <v>70</v>
      </c>
      <c r="C28" s="4" t="s">
        <v>47</v>
      </c>
      <c r="D28" s="4" t="s">
        <v>56</v>
      </c>
      <c r="E28" s="5" t="n">
        <v>24.52</v>
      </c>
      <c r="F28" s="6" t="n">
        <v>18068.1</v>
      </c>
      <c r="G28" s="6" t="n">
        <v>443029.69</v>
      </c>
      <c r="H28" s="6" t="n">
        <v>14273.8</v>
      </c>
      <c r="I28" s="6" t="n">
        <v>349993.46</v>
      </c>
      <c r="J28" s="7" t="n">
        <v>0.21</v>
      </c>
      <c r="K28" s="4" t="s">
        <v>25</v>
      </c>
      <c r="L28" s="4" t="s">
        <v>25</v>
      </c>
      <c r="M28" s="4" t="s">
        <v>57</v>
      </c>
      <c r="N28" s="4" t="s">
        <v>58</v>
      </c>
      <c r="O28" s="4" t="s">
        <v>63</v>
      </c>
      <c r="P28" s="4" t="s">
        <v>29</v>
      </c>
      <c r="Q28" s="4"/>
      <c r="R28" s="4"/>
      <c r="S28" s="4"/>
      <c r="T28" s="4" t="str">
        <f aca="false">A28&amp;"|"&amp;C28</f>
        <v>VITACON BOA VISTA|RESIDENCIAL</v>
      </c>
      <c r="U28" s="4" t="str">
        <f aca="false">T28&amp;"|"&amp;TEXT(I28,"0.00")</f>
        <v>VITACON BOA VISTA|RESIDENCIAL|349993.46</v>
      </c>
    </row>
    <row r="29" customFormat="false" ht="15" hidden="false" customHeight="true" outlineLevel="0" collapsed="false">
      <c r="A29" s="4" t="s">
        <v>54</v>
      </c>
      <c r="B29" s="4" t="s">
        <v>71</v>
      </c>
      <c r="C29" s="4" t="s">
        <v>47</v>
      </c>
      <c r="D29" s="4" t="s">
        <v>56</v>
      </c>
      <c r="E29" s="5" t="n">
        <v>20.83</v>
      </c>
      <c r="F29" s="6" t="n">
        <v>20874.4</v>
      </c>
      <c r="G29" s="6" t="n">
        <v>434813.78</v>
      </c>
      <c r="H29" s="6" t="n">
        <v>16490.78</v>
      </c>
      <c r="I29" s="6" t="n">
        <v>343502.89</v>
      </c>
      <c r="J29" s="7" t="n">
        <v>0.21</v>
      </c>
      <c r="K29" s="4" t="s">
        <v>25</v>
      </c>
      <c r="L29" s="4" t="s">
        <v>25</v>
      </c>
      <c r="M29" s="4" t="s">
        <v>57</v>
      </c>
      <c r="N29" s="4" t="s">
        <v>58</v>
      </c>
      <c r="O29" s="4" t="s">
        <v>63</v>
      </c>
      <c r="P29" s="4" t="s">
        <v>29</v>
      </c>
      <c r="Q29" s="4"/>
      <c r="R29" s="4"/>
      <c r="S29" s="4"/>
      <c r="T29" s="4" t="str">
        <f aca="false">A29&amp;"|"&amp;C29</f>
        <v>VITACON BOA VISTA|RESIDENCIAL</v>
      </c>
      <c r="U29" s="4" t="str">
        <f aca="false">T29&amp;"|"&amp;TEXT(I29,"0.00")</f>
        <v>VITACON BOA VISTA|RESIDENCIAL|343502.89</v>
      </c>
    </row>
    <row r="30" customFormat="false" ht="15" hidden="false" customHeight="true" outlineLevel="0" collapsed="false">
      <c r="A30" s="4" t="s">
        <v>54</v>
      </c>
      <c r="B30" s="4" t="s">
        <v>72</v>
      </c>
      <c r="C30" s="4" t="s">
        <v>47</v>
      </c>
      <c r="D30" s="4" t="s">
        <v>56</v>
      </c>
      <c r="E30" s="5" t="n">
        <v>32.9</v>
      </c>
      <c r="F30" s="6" t="n">
        <v>17378.06</v>
      </c>
      <c r="G30" s="6" t="n">
        <v>571738.29</v>
      </c>
      <c r="H30" s="6" t="n">
        <v>13728.67</v>
      </c>
      <c r="I30" s="6" t="n">
        <v>451673.25</v>
      </c>
      <c r="J30" s="7" t="n">
        <v>0.21</v>
      </c>
      <c r="K30" s="4" t="s">
        <v>25</v>
      </c>
      <c r="L30" s="4" t="s">
        <v>25</v>
      </c>
      <c r="M30" s="4" t="s">
        <v>57</v>
      </c>
      <c r="N30" s="4" t="s">
        <v>58</v>
      </c>
      <c r="O30" s="4" t="s">
        <v>63</v>
      </c>
      <c r="P30" s="4" t="s">
        <v>29</v>
      </c>
      <c r="Q30" s="4"/>
      <c r="R30" s="4"/>
      <c r="S30" s="4"/>
      <c r="T30" s="4" t="str">
        <f aca="false">A30&amp;"|"&amp;C30</f>
        <v>VITACON BOA VISTA|RESIDENCIAL</v>
      </c>
      <c r="U30" s="4" t="str">
        <f aca="false">T30&amp;"|"&amp;TEXT(I30,"0.00")</f>
        <v>VITACON BOA VISTA|RESIDENCIAL|451673.25</v>
      </c>
    </row>
    <row r="31" customFormat="false" ht="15" hidden="false" customHeight="true" outlineLevel="0" collapsed="false">
      <c r="A31" s="4" t="s">
        <v>54</v>
      </c>
      <c r="B31" s="4" t="s">
        <v>73</v>
      </c>
      <c r="C31" s="4" t="s">
        <v>47</v>
      </c>
      <c r="D31" s="4" t="s">
        <v>56</v>
      </c>
      <c r="E31" s="5" t="n">
        <v>30.92</v>
      </c>
      <c r="F31" s="6" t="n">
        <v>17924</v>
      </c>
      <c r="G31" s="6" t="n">
        <v>554210.03</v>
      </c>
      <c r="H31" s="6" t="n">
        <v>14159.96</v>
      </c>
      <c r="I31" s="6" t="n">
        <v>437825.92</v>
      </c>
      <c r="J31" s="7" t="n">
        <v>0.21</v>
      </c>
      <c r="K31" s="4" t="s">
        <v>25</v>
      </c>
      <c r="L31" s="4" t="s">
        <v>25</v>
      </c>
      <c r="M31" s="4" t="s">
        <v>57</v>
      </c>
      <c r="N31" s="4" t="s">
        <v>58</v>
      </c>
      <c r="O31" s="4" t="s">
        <v>63</v>
      </c>
      <c r="P31" s="4" t="s">
        <v>29</v>
      </c>
      <c r="Q31" s="4"/>
      <c r="R31" s="4"/>
      <c r="S31" s="4"/>
      <c r="T31" s="4" t="str">
        <f aca="false">A31&amp;"|"&amp;C31</f>
        <v>VITACON BOA VISTA|RESIDENCIAL</v>
      </c>
      <c r="U31" s="4" t="str">
        <f aca="false">T31&amp;"|"&amp;TEXT(I31,"0.00")</f>
        <v>VITACON BOA VISTA|RESIDENCIAL|437825.92</v>
      </c>
    </row>
    <row r="32" customFormat="false" ht="15" hidden="false" customHeight="true" outlineLevel="0" collapsed="false">
      <c r="A32" s="4" t="s">
        <v>54</v>
      </c>
      <c r="B32" s="4" t="s">
        <v>74</v>
      </c>
      <c r="C32" s="4" t="s">
        <v>47</v>
      </c>
      <c r="D32" s="4" t="s">
        <v>56</v>
      </c>
      <c r="E32" s="5" t="n">
        <v>32.9</v>
      </c>
      <c r="F32" s="6" t="n">
        <v>17409.24</v>
      </c>
      <c r="G32" s="6" t="n">
        <v>572764.07</v>
      </c>
      <c r="H32" s="6" t="n">
        <v>13753.3</v>
      </c>
      <c r="I32" s="6" t="n">
        <v>452483.62</v>
      </c>
      <c r="J32" s="7" t="n">
        <v>0.21</v>
      </c>
      <c r="K32" s="4" t="s">
        <v>25</v>
      </c>
      <c r="L32" s="4" t="s">
        <v>25</v>
      </c>
      <c r="M32" s="4" t="s">
        <v>57</v>
      </c>
      <c r="N32" s="4" t="s">
        <v>58</v>
      </c>
      <c r="O32" s="4" t="s">
        <v>63</v>
      </c>
      <c r="P32" s="4" t="s">
        <v>29</v>
      </c>
      <c r="Q32" s="4"/>
      <c r="R32" s="4"/>
      <c r="S32" s="4"/>
      <c r="T32" s="4" t="str">
        <f aca="false">A32&amp;"|"&amp;C32</f>
        <v>VITACON BOA VISTA|RESIDENCIAL</v>
      </c>
      <c r="U32" s="4" t="str">
        <f aca="false">T32&amp;"|"&amp;TEXT(I32,"0.00")</f>
        <v>VITACON BOA VISTA|RESIDENCIAL|452483.62</v>
      </c>
    </row>
    <row r="33" customFormat="false" ht="15" hidden="false" customHeight="true" outlineLevel="0" collapsed="false">
      <c r="A33" s="4" t="s">
        <v>54</v>
      </c>
      <c r="B33" s="4" t="s">
        <v>75</v>
      </c>
      <c r="C33" s="4" t="s">
        <v>47</v>
      </c>
      <c r="D33" s="4" t="s">
        <v>56</v>
      </c>
      <c r="E33" s="5" t="n">
        <v>32.9</v>
      </c>
      <c r="F33" s="6" t="n">
        <v>17495.86</v>
      </c>
      <c r="G33" s="6" t="n">
        <v>575613.66</v>
      </c>
      <c r="H33" s="6" t="n">
        <v>13821.73</v>
      </c>
      <c r="I33" s="6" t="n">
        <v>454734.79</v>
      </c>
      <c r="J33" s="7" t="n">
        <v>0.21</v>
      </c>
      <c r="K33" s="4" t="s">
        <v>25</v>
      </c>
      <c r="L33" s="4" t="s">
        <v>25</v>
      </c>
      <c r="M33" s="4" t="s">
        <v>57</v>
      </c>
      <c r="N33" s="4" t="s">
        <v>58</v>
      </c>
      <c r="O33" s="4" t="s">
        <v>63</v>
      </c>
      <c r="P33" s="4" t="s">
        <v>29</v>
      </c>
      <c r="Q33" s="4"/>
      <c r="R33" s="4"/>
      <c r="S33" s="4"/>
      <c r="T33" s="4" t="str">
        <f aca="false">A33&amp;"|"&amp;C33</f>
        <v>VITACON BOA VISTA|RESIDENCIAL</v>
      </c>
      <c r="U33" s="4" t="str">
        <f aca="false">T33&amp;"|"&amp;TEXT(I33,"0.00")</f>
        <v>VITACON BOA VISTA|RESIDENCIAL|454734.79</v>
      </c>
    </row>
    <row r="34" customFormat="false" ht="15" hidden="false" customHeight="true" outlineLevel="0" collapsed="false">
      <c r="A34" s="4" t="s">
        <v>54</v>
      </c>
      <c r="B34" s="4" t="s">
        <v>76</v>
      </c>
      <c r="C34" s="4" t="s">
        <v>47</v>
      </c>
      <c r="D34" s="4" t="s">
        <v>56</v>
      </c>
      <c r="E34" s="5" t="n">
        <v>34.14</v>
      </c>
      <c r="F34" s="6" t="n">
        <v>17582.47</v>
      </c>
      <c r="G34" s="6" t="n">
        <v>600265.48</v>
      </c>
      <c r="H34" s="6" t="n">
        <v>13890.15</v>
      </c>
      <c r="I34" s="6" t="n">
        <v>474209.73</v>
      </c>
      <c r="J34" s="7" t="n">
        <v>0.21</v>
      </c>
      <c r="K34" s="4" t="s">
        <v>25</v>
      </c>
      <c r="L34" s="4" t="s">
        <v>25</v>
      </c>
      <c r="M34" s="4" t="s">
        <v>57</v>
      </c>
      <c r="N34" s="4" t="s">
        <v>58</v>
      </c>
      <c r="O34" s="4" t="s">
        <v>63</v>
      </c>
      <c r="P34" s="4" t="s">
        <v>29</v>
      </c>
      <c r="Q34" s="4"/>
      <c r="R34" s="4"/>
      <c r="S34" s="4"/>
      <c r="T34" s="4" t="str">
        <f aca="false">A34&amp;"|"&amp;C34</f>
        <v>VITACON BOA VISTA|RESIDENCIAL</v>
      </c>
      <c r="U34" s="4" t="str">
        <f aca="false">T34&amp;"|"&amp;TEXT(I34,"0.00")</f>
        <v>VITACON BOA VISTA|RESIDENCIAL|474209.73</v>
      </c>
    </row>
    <row r="35" customFormat="false" ht="15" hidden="false" customHeight="true" outlineLevel="0" collapsed="false">
      <c r="A35" s="4" t="s">
        <v>54</v>
      </c>
      <c r="B35" s="4" t="s">
        <v>77</v>
      </c>
      <c r="C35" s="4" t="s">
        <v>47</v>
      </c>
      <c r="D35" s="4" t="s">
        <v>56</v>
      </c>
      <c r="E35" s="5" t="n">
        <v>30.92</v>
      </c>
      <c r="F35" s="6" t="n">
        <v>18259.5</v>
      </c>
      <c r="G35" s="6" t="n">
        <v>564583.85</v>
      </c>
      <c r="H35" s="6" t="n">
        <v>14425.01</v>
      </c>
      <c r="I35" s="6" t="n">
        <v>446021.24</v>
      </c>
      <c r="J35" s="7" t="n">
        <v>0.21</v>
      </c>
      <c r="K35" s="4" t="s">
        <v>25</v>
      </c>
      <c r="L35" s="4" t="s">
        <v>25</v>
      </c>
      <c r="M35" s="4" t="s">
        <v>57</v>
      </c>
      <c r="N35" s="4" t="s">
        <v>58</v>
      </c>
      <c r="O35" s="4" t="s">
        <v>63</v>
      </c>
      <c r="P35" s="4" t="s">
        <v>29</v>
      </c>
      <c r="Q35" s="4"/>
      <c r="R35" s="4"/>
      <c r="S35" s="4"/>
      <c r="T35" s="4" t="str">
        <f aca="false">A35&amp;"|"&amp;C35</f>
        <v>VITACON BOA VISTA|RESIDENCIAL</v>
      </c>
      <c r="U35" s="4" t="str">
        <f aca="false">T35&amp;"|"&amp;TEXT(I35,"0.00")</f>
        <v>VITACON BOA VISTA|RESIDENCIAL|446021.24</v>
      </c>
    </row>
    <row r="36" customFormat="false" ht="15" hidden="false" customHeight="true" outlineLevel="0" collapsed="false">
      <c r="A36" s="4" t="s">
        <v>54</v>
      </c>
      <c r="B36" s="4" t="s">
        <v>78</v>
      </c>
      <c r="C36" s="4" t="s">
        <v>47</v>
      </c>
      <c r="D36" s="4" t="s">
        <v>56</v>
      </c>
      <c r="E36" s="5" t="n">
        <v>34.14</v>
      </c>
      <c r="F36" s="6" t="n">
        <v>17557.76</v>
      </c>
      <c r="G36" s="6" t="n">
        <v>599421.85</v>
      </c>
      <c r="H36" s="6" t="n">
        <v>13870.63</v>
      </c>
      <c r="I36" s="6" t="n">
        <v>473543.26</v>
      </c>
      <c r="J36" s="7" t="n">
        <v>0.21</v>
      </c>
      <c r="K36" s="4" t="s">
        <v>25</v>
      </c>
      <c r="L36" s="4" t="s">
        <v>25</v>
      </c>
      <c r="M36" s="4" t="s">
        <v>57</v>
      </c>
      <c r="N36" s="4" t="s">
        <v>58</v>
      </c>
      <c r="O36" s="4" t="s">
        <v>79</v>
      </c>
      <c r="P36" s="4" t="s">
        <v>29</v>
      </c>
      <c r="Q36" s="4"/>
      <c r="R36" s="4"/>
      <c r="S36" s="4"/>
      <c r="T36" s="4" t="str">
        <f aca="false">A36&amp;"|"&amp;C36</f>
        <v>VITACON BOA VISTA|RESIDENCIAL</v>
      </c>
      <c r="U36" s="4" t="str">
        <f aca="false">T36&amp;"|"&amp;TEXT(I36,"0.00")</f>
        <v>VITACON BOA VISTA|RESIDENCIAL|473543.26</v>
      </c>
    </row>
    <row r="37" customFormat="false" ht="15" hidden="false" customHeight="true" outlineLevel="0" collapsed="false">
      <c r="A37" s="4" t="s">
        <v>54</v>
      </c>
      <c r="B37" s="4" t="s">
        <v>80</v>
      </c>
      <c r="C37" s="4" t="s">
        <v>47</v>
      </c>
      <c r="D37" s="4" t="s">
        <v>56</v>
      </c>
      <c r="E37" s="5" t="n">
        <v>32.9</v>
      </c>
      <c r="F37" s="6" t="n">
        <v>17669.08</v>
      </c>
      <c r="G37" s="6" t="n">
        <v>581312.79</v>
      </c>
      <c r="H37" s="6" t="n">
        <v>13958.57</v>
      </c>
      <c r="I37" s="6" t="n">
        <v>459237.1</v>
      </c>
      <c r="J37" s="7" t="n">
        <v>0.21</v>
      </c>
      <c r="K37" s="4" t="s">
        <v>25</v>
      </c>
      <c r="L37" s="4" t="s">
        <v>25</v>
      </c>
      <c r="M37" s="4" t="s">
        <v>57</v>
      </c>
      <c r="N37" s="4" t="s">
        <v>58</v>
      </c>
      <c r="O37" s="4" t="s">
        <v>63</v>
      </c>
      <c r="P37" s="4" t="s">
        <v>29</v>
      </c>
      <c r="Q37" s="4"/>
      <c r="R37" s="4"/>
      <c r="S37" s="4"/>
      <c r="T37" s="4" t="str">
        <f aca="false">A37&amp;"|"&amp;C37</f>
        <v>VITACON BOA VISTA|RESIDENCIAL</v>
      </c>
      <c r="U37" s="4" t="str">
        <f aca="false">T37&amp;"|"&amp;TEXT(I37,"0.00")</f>
        <v>VITACON BOA VISTA|RESIDENCIAL|459237.10</v>
      </c>
    </row>
    <row r="38" customFormat="false" ht="15" hidden="false" customHeight="true" outlineLevel="0" collapsed="false">
      <c r="A38" s="4" t="s">
        <v>54</v>
      </c>
      <c r="B38" s="4" t="s">
        <v>81</v>
      </c>
      <c r="C38" s="4" t="s">
        <v>47</v>
      </c>
      <c r="D38" s="4" t="s">
        <v>56</v>
      </c>
      <c r="E38" s="5" t="n">
        <v>30.92</v>
      </c>
      <c r="F38" s="6" t="n">
        <v>18165.05</v>
      </c>
      <c r="G38" s="6" t="n">
        <v>561663.22</v>
      </c>
      <c r="H38" s="6" t="n">
        <v>14350.39</v>
      </c>
      <c r="I38" s="6" t="n">
        <v>443713.94</v>
      </c>
      <c r="J38" s="7" t="n">
        <v>0.21</v>
      </c>
      <c r="K38" s="4" t="s">
        <v>25</v>
      </c>
      <c r="L38" s="4" t="s">
        <v>25</v>
      </c>
      <c r="M38" s="4" t="s">
        <v>57</v>
      </c>
      <c r="N38" s="4" t="s">
        <v>58</v>
      </c>
      <c r="O38" s="4" t="s">
        <v>63</v>
      </c>
      <c r="P38" s="4" t="s">
        <v>29</v>
      </c>
      <c r="Q38" s="4"/>
      <c r="R38" s="4"/>
      <c r="S38" s="4"/>
      <c r="T38" s="4" t="str">
        <f aca="false">A38&amp;"|"&amp;C38</f>
        <v>VITACON BOA VISTA|RESIDENCIAL</v>
      </c>
      <c r="U38" s="4" t="str">
        <f aca="false">T38&amp;"|"&amp;TEXT(I38,"0.00")</f>
        <v>VITACON BOA VISTA|RESIDENCIAL|443713.94</v>
      </c>
    </row>
    <row r="39" customFormat="false" ht="15" hidden="false" customHeight="true" outlineLevel="0" collapsed="false">
      <c r="A39" s="4" t="s">
        <v>54</v>
      </c>
      <c r="B39" s="4" t="s">
        <v>82</v>
      </c>
      <c r="C39" s="4" t="s">
        <v>47</v>
      </c>
      <c r="D39" s="4" t="s">
        <v>56</v>
      </c>
      <c r="E39" s="5" t="n">
        <v>32.9</v>
      </c>
      <c r="F39" s="6" t="n">
        <v>17755.7</v>
      </c>
      <c r="G39" s="6" t="n">
        <v>584162.38</v>
      </c>
      <c r="H39" s="6" t="n">
        <v>14027</v>
      </c>
      <c r="I39" s="6" t="n">
        <v>461488.28</v>
      </c>
      <c r="J39" s="7" t="n">
        <v>0.21</v>
      </c>
      <c r="K39" s="4" t="s">
        <v>25</v>
      </c>
      <c r="L39" s="4" t="s">
        <v>25</v>
      </c>
      <c r="M39" s="4" t="s">
        <v>57</v>
      </c>
      <c r="N39" s="4" t="s">
        <v>58</v>
      </c>
      <c r="O39" s="4" t="s">
        <v>63</v>
      </c>
      <c r="P39" s="4" t="s">
        <v>29</v>
      </c>
      <c r="Q39" s="4"/>
      <c r="R39" s="4"/>
      <c r="S39" s="4"/>
      <c r="T39" s="4" t="str">
        <f aca="false">A39&amp;"|"&amp;C39</f>
        <v>VITACON BOA VISTA|RESIDENCIAL</v>
      </c>
      <c r="U39" s="4" t="str">
        <f aca="false">T39&amp;"|"&amp;TEXT(I39,"0.00")</f>
        <v>VITACON BOA VISTA|RESIDENCIAL|461488.28</v>
      </c>
    </row>
    <row r="40" customFormat="false" ht="15" hidden="false" customHeight="true" outlineLevel="0" collapsed="false">
      <c r="A40" s="4" t="s">
        <v>54</v>
      </c>
      <c r="B40" s="4" t="s">
        <v>83</v>
      </c>
      <c r="C40" s="4" t="s">
        <v>47</v>
      </c>
      <c r="D40" s="4" t="s">
        <v>56</v>
      </c>
      <c r="E40" s="5" t="n">
        <v>24.52</v>
      </c>
      <c r="F40" s="6" t="n">
        <v>18697.23</v>
      </c>
      <c r="G40" s="6" t="n">
        <v>458456.06</v>
      </c>
      <c r="H40" s="6" t="n">
        <v>14770.81</v>
      </c>
      <c r="I40" s="6" t="n">
        <v>362180.29</v>
      </c>
      <c r="J40" s="7" t="n">
        <v>0.21</v>
      </c>
      <c r="K40" s="4" t="s">
        <v>25</v>
      </c>
      <c r="L40" s="4" t="s">
        <v>25</v>
      </c>
      <c r="M40" s="4" t="s">
        <v>57</v>
      </c>
      <c r="N40" s="4" t="s">
        <v>58</v>
      </c>
      <c r="O40" s="4" t="s">
        <v>63</v>
      </c>
      <c r="P40" s="4" t="s">
        <v>29</v>
      </c>
      <c r="Q40" s="4"/>
      <c r="R40" s="4"/>
      <c r="S40" s="4"/>
      <c r="T40" s="4" t="str">
        <f aca="false">A40&amp;"|"&amp;C40</f>
        <v>VITACON BOA VISTA|RESIDENCIAL</v>
      </c>
      <c r="U40" s="4" t="str">
        <f aca="false">T40&amp;"|"&amp;TEXT(I40,"0.00")</f>
        <v>VITACON BOA VISTA|RESIDENCIAL|362180.29</v>
      </c>
    </row>
    <row r="41" customFormat="false" ht="15" hidden="false" customHeight="true" outlineLevel="0" collapsed="false">
      <c r="A41" s="4" t="s">
        <v>54</v>
      </c>
      <c r="B41" s="4" t="s">
        <v>84</v>
      </c>
      <c r="C41" s="4" t="s">
        <v>47</v>
      </c>
      <c r="D41" s="4" t="s">
        <v>56</v>
      </c>
      <c r="E41" s="5" t="n">
        <v>34.14</v>
      </c>
      <c r="F41" s="6" t="n">
        <v>17921.65</v>
      </c>
      <c r="G41" s="6" t="n">
        <v>611845.11</v>
      </c>
      <c r="H41" s="6" t="n">
        <v>14158.1</v>
      </c>
      <c r="I41" s="6" t="n">
        <v>483357.64</v>
      </c>
      <c r="J41" s="7" t="n">
        <v>0.21</v>
      </c>
      <c r="K41" s="4" t="s">
        <v>25</v>
      </c>
      <c r="L41" s="4" t="s">
        <v>25</v>
      </c>
      <c r="M41" s="4" t="s">
        <v>57</v>
      </c>
      <c r="N41" s="4" t="s">
        <v>58</v>
      </c>
      <c r="O41" s="4" t="s">
        <v>79</v>
      </c>
      <c r="P41" s="4" t="s">
        <v>29</v>
      </c>
      <c r="Q41" s="4"/>
      <c r="R41" s="4"/>
      <c r="S41" s="4"/>
      <c r="T41" s="4" t="str">
        <f aca="false">A41&amp;"|"&amp;C41</f>
        <v>VITACON BOA VISTA|RESIDENCIAL</v>
      </c>
      <c r="U41" s="4" t="str">
        <f aca="false">T41&amp;"|"&amp;TEXT(I41,"0.00")</f>
        <v>VITACON BOA VISTA|RESIDENCIAL|483357.64</v>
      </c>
    </row>
    <row r="42" customFormat="false" ht="15" hidden="false" customHeight="true" outlineLevel="0" collapsed="false">
      <c r="A42" s="4" t="s">
        <v>54</v>
      </c>
      <c r="B42" s="4" t="s">
        <v>85</v>
      </c>
      <c r="C42" s="4" t="s">
        <v>47</v>
      </c>
      <c r="D42" s="4" t="s">
        <v>56</v>
      </c>
      <c r="E42" s="5" t="n">
        <v>24.52</v>
      </c>
      <c r="F42" s="6" t="n">
        <v>18697.23</v>
      </c>
      <c r="G42" s="6" t="n">
        <v>458456.06</v>
      </c>
      <c r="H42" s="6" t="n">
        <v>14770.81</v>
      </c>
      <c r="I42" s="6" t="n">
        <v>362180.29</v>
      </c>
      <c r="J42" s="7" t="n">
        <v>0.21</v>
      </c>
      <c r="K42" s="4" t="s">
        <v>25</v>
      </c>
      <c r="L42" s="4" t="s">
        <v>25</v>
      </c>
      <c r="M42" s="4" t="s">
        <v>57</v>
      </c>
      <c r="N42" s="4" t="s">
        <v>58</v>
      </c>
      <c r="O42" s="4" t="s">
        <v>63</v>
      </c>
      <c r="P42" s="4" t="s">
        <v>29</v>
      </c>
      <c r="Q42" s="4"/>
      <c r="R42" s="4"/>
      <c r="S42" s="4"/>
      <c r="T42" s="4" t="str">
        <f aca="false">A42&amp;"|"&amp;C42</f>
        <v>VITACON BOA VISTA|RESIDENCIAL</v>
      </c>
      <c r="U42" s="4" t="str">
        <f aca="false">T42&amp;"|"&amp;TEXT(I42,"0.00")</f>
        <v>VITACON BOA VISTA|RESIDENCIAL|362180.29</v>
      </c>
    </row>
    <row r="43" customFormat="false" ht="15" hidden="false" customHeight="true" outlineLevel="0" collapsed="false">
      <c r="A43" s="4" t="s">
        <v>54</v>
      </c>
      <c r="B43" s="4" t="s">
        <v>86</v>
      </c>
      <c r="C43" s="4" t="s">
        <v>47</v>
      </c>
      <c r="D43" s="4" t="s">
        <v>56</v>
      </c>
      <c r="E43" s="5" t="n">
        <v>34.14</v>
      </c>
      <c r="F43" s="6" t="n">
        <v>17928.92</v>
      </c>
      <c r="G43" s="6" t="n">
        <v>612093.39</v>
      </c>
      <c r="H43" s="6" t="n">
        <v>14163.85</v>
      </c>
      <c r="I43" s="6" t="n">
        <v>483553.78</v>
      </c>
      <c r="J43" s="7" t="n">
        <v>0.21</v>
      </c>
      <c r="K43" s="4" t="s">
        <v>25</v>
      </c>
      <c r="L43" s="4" t="s">
        <v>25</v>
      </c>
      <c r="M43" s="4" t="s">
        <v>57</v>
      </c>
      <c r="N43" s="4" t="s">
        <v>58</v>
      </c>
      <c r="O43" s="4" t="s">
        <v>79</v>
      </c>
      <c r="P43" s="4" t="s">
        <v>29</v>
      </c>
      <c r="Q43" s="4"/>
      <c r="R43" s="4"/>
      <c r="S43" s="4"/>
      <c r="T43" s="4" t="str">
        <f aca="false">A43&amp;"|"&amp;C43</f>
        <v>VITACON BOA VISTA|RESIDENCIAL</v>
      </c>
      <c r="U43" s="4" t="str">
        <f aca="false">T43&amp;"|"&amp;TEXT(I43,"0.00")</f>
        <v>VITACON BOA VISTA|RESIDENCIAL|483553.78</v>
      </c>
    </row>
    <row r="44" customFormat="false" ht="15" hidden="false" customHeight="true" outlineLevel="0" collapsed="false">
      <c r="A44" s="4" t="s">
        <v>87</v>
      </c>
      <c r="B44" s="4" t="s">
        <v>88</v>
      </c>
      <c r="C44" s="4" t="s">
        <v>47</v>
      </c>
      <c r="D44" s="4" t="s">
        <v>24</v>
      </c>
      <c r="E44" s="5" t="n">
        <v>44.66</v>
      </c>
      <c r="F44" s="6" t="n">
        <v>12133.15</v>
      </c>
      <c r="G44" s="6" t="n">
        <v>541866.56</v>
      </c>
      <c r="H44" s="6" t="n">
        <v>10919.84</v>
      </c>
      <c r="I44" s="6" t="n">
        <v>487679.9</v>
      </c>
      <c r="J44" s="7" t="n">
        <v>0.1</v>
      </c>
      <c r="K44" s="4" t="s">
        <v>25</v>
      </c>
      <c r="L44" s="4" t="s">
        <v>25</v>
      </c>
      <c r="M44" s="4"/>
      <c r="N44" s="4"/>
      <c r="O44" s="4"/>
      <c r="P44" s="4" t="s">
        <v>39</v>
      </c>
      <c r="Q44" s="4"/>
      <c r="R44" s="4"/>
      <c r="S44" s="4"/>
      <c r="T44" s="4" t="str">
        <f aca="false">A44&amp;"|"&amp;C44</f>
        <v>VITACON BRIGADEIRO|RESIDENCIAL</v>
      </c>
      <c r="U44" s="4" t="str">
        <f aca="false">T44&amp;"|"&amp;TEXT(I44,"0.00")</f>
        <v>VITACON BRIGADEIRO|RESIDENCIAL|487679.90</v>
      </c>
    </row>
    <row r="45" customFormat="false" ht="15" hidden="false" customHeight="true" outlineLevel="0" collapsed="false">
      <c r="A45" s="4" t="s">
        <v>87</v>
      </c>
      <c r="B45" s="4" t="s">
        <v>89</v>
      </c>
      <c r="C45" s="4" t="s">
        <v>47</v>
      </c>
      <c r="D45" s="4" t="s">
        <v>24</v>
      </c>
      <c r="E45" s="5" t="n">
        <v>31.62</v>
      </c>
      <c r="F45" s="6" t="n">
        <v>17286.01</v>
      </c>
      <c r="G45" s="6" t="n">
        <v>546583.77</v>
      </c>
      <c r="H45" s="6" t="n">
        <v>15557.41</v>
      </c>
      <c r="I45" s="6" t="n">
        <v>491925.39</v>
      </c>
      <c r="J45" s="7" t="n">
        <v>0.1</v>
      </c>
      <c r="K45" s="4" t="s">
        <v>25</v>
      </c>
      <c r="L45" s="4" t="s">
        <v>25</v>
      </c>
      <c r="M45" s="4"/>
      <c r="N45" s="4"/>
      <c r="O45" s="4"/>
      <c r="P45" s="4" t="s">
        <v>39</v>
      </c>
      <c r="Q45" s="4"/>
      <c r="R45" s="4"/>
      <c r="S45" s="4"/>
      <c r="T45" s="4" t="str">
        <f aca="false">A45&amp;"|"&amp;C45</f>
        <v>VITACON BRIGADEIRO|RESIDENCIAL</v>
      </c>
      <c r="U45" s="4" t="str">
        <f aca="false">T45&amp;"|"&amp;TEXT(I45,"0.00")</f>
        <v>VITACON BRIGADEIRO|RESIDENCIAL|491925.39</v>
      </c>
    </row>
    <row r="46" customFormat="false" ht="15" hidden="false" customHeight="true" outlineLevel="0" collapsed="false">
      <c r="A46" s="4" t="s">
        <v>87</v>
      </c>
      <c r="B46" s="4" t="s">
        <v>90</v>
      </c>
      <c r="C46" s="4" t="s">
        <v>47</v>
      </c>
      <c r="D46" s="4" t="s">
        <v>24</v>
      </c>
      <c r="E46" s="5" t="n">
        <v>31.88</v>
      </c>
      <c r="F46" s="6" t="n">
        <v>16662.86</v>
      </c>
      <c r="G46" s="6" t="n">
        <v>531212.12</v>
      </c>
      <c r="H46" s="6" t="n">
        <v>14996.58</v>
      </c>
      <c r="I46" s="6" t="n">
        <v>478090.91</v>
      </c>
      <c r="J46" s="7" t="n">
        <v>0.1</v>
      </c>
      <c r="K46" s="4" t="s">
        <v>25</v>
      </c>
      <c r="L46" s="4" t="s">
        <v>25</v>
      </c>
      <c r="M46" s="4"/>
      <c r="N46" s="4"/>
      <c r="O46" s="4"/>
      <c r="P46" s="4" t="s">
        <v>39</v>
      </c>
      <c r="Q46" s="4"/>
      <c r="R46" s="4"/>
      <c r="S46" s="4"/>
      <c r="T46" s="4" t="str">
        <f aca="false">A46&amp;"|"&amp;C46</f>
        <v>VITACON BRIGADEIRO|RESIDENCIAL</v>
      </c>
      <c r="U46" s="4" t="str">
        <f aca="false">T46&amp;"|"&amp;TEXT(I46,"0.00")</f>
        <v>VITACON BRIGADEIRO|RESIDENCIAL|478090.91</v>
      </c>
    </row>
    <row r="47" customFormat="false" ht="15" hidden="false" customHeight="true" outlineLevel="0" collapsed="false">
      <c r="A47" s="4" t="s">
        <v>87</v>
      </c>
      <c r="B47" s="4" t="s">
        <v>91</v>
      </c>
      <c r="C47" s="4" t="s">
        <v>47</v>
      </c>
      <c r="D47" s="4" t="s">
        <v>24</v>
      </c>
      <c r="E47" s="5" t="n">
        <v>30.29</v>
      </c>
      <c r="F47" s="6" t="n">
        <v>17057.9</v>
      </c>
      <c r="G47" s="6" t="n">
        <v>516683.72</v>
      </c>
      <c r="H47" s="6" t="n">
        <v>15352.11</v>
      </c>
      <c r="I47" s="6" t="n">
        <v>465015.35</v>
      </c>
      <c r="J47" s="7" t="n">
        <v>0.1</v>
      </c>
      <c r="K47" s="4" t="s">
        <v>25</v>
      </c>
      <c r="L47" s="4" t="s">
        <v>25</v>
      </c>
      <c r="M47" s="4"/>
      <c r="N47" s="4"/>
      <c r="O47" s="4"/>
      <c r="P47" s="4" t="s">
        <v>39</v>
      </c>
      <c r="Q47" s="4"/>
      <c r="R47" s="4"/>
      <c r="S47" s="4"/>
      <c r="T47" s="4" t="str">
        <f aca="false">A47&amp;"|"&amp;C47</f>
        <v>VITACON BRIGADEIRO|RESIDENCIAL</v>
      </c>
      <c r="U47" s="4" t="str">
        <f aca="false">T47&amp;"|"&amp;TEXT(I47,"0.00")</f>
        <v>VITACON BRIGADEIRO|RESIDENCIAL|465015.35</v>
      </c>
    </row>
    <row r="48" customFormat="false" ht="15" hidden="false" customHeight="true" outlineLevel="0" collapsed="false">
      <c r="A48" s="4" t="s">
        <v>87</v>
      </c>
      <c r="B48" s="4" t="s">
        <v>92</v>
      </c>
      <c r="C48" s="4" t="s">
        <v>47</v>
      </c>
      <c r="D48" s="4" t="s">
        <v>24</v>
      </c>
      <c r="E48" s="5" t="n">
        <v>42.37</v>
      </c>
      <c r="F48" s="6" t="n">
        <v>16378.49</v>
      </c>
      <c r="G48" s="6" t="n">
        <v>693956.77</v>
      </c>
      <c r="H48" s="6" t="n">
        <v>14740.64</v>
      </c>
      <c r="I48" s="6" t="n">
        <v>624561.09</v>
      </c>
      <c r="J48" s="7" t="n">
        <v>0.1</v>
      </c>
      <c r="K48" s="4" t="s">
        <v>25</v>
      </c>
      <c r="L48" s="4" t="s">
        <v>25</v>
      </c>
      <c r="M48" s="4" t="s">
        <v>93</v>
      </c>
      <c r="N48" s="4" t="s">
        <v>94</v>
      </c>
      <c r="O48" s="4" t="s">
        <v>95</v>
      </c>
      <c r="P48" s="4" t="s">
        <v>29</v>
      </c>
      <c r="Q48" s="4"/>
      <c r="R48" s="4"/>
      <c r="S48" s="4"/>
      <c r="T48" s="4" t="str">
        <f aca="false">A48&amp;"|"&amp;C48</f>
        <v>VITACON BRIGADEIRO|RESIDENCIAL</v>
      </c>
      <c r="U48" s="4" t="str">
        <f aca="false">T48&amp;"|"&amp;TEXT(I48,"0.00")</f>
        <v>VITACON BRIGADEIRO|RESIDENCIAL|624561.09</v>
      </c>
    </row>
    <row r="49" customFormat="false" ht="15" hidden="false" customHeight="true" outlineLevel="0" collapsed="false">
      <c r="A49" s="4" t="s">
        <v>87</v>
      </c>
      <c r="B49" s="4" t="s">
        <v>96</v>
      </c>
      <c r="C49" s="4" t="s">
        <v>47</v>
      </c>
      <c r="D49" s="4" t="s">
        <v>24</v>
      </c>
      <c r="E49" s="5" t="n">
        <v>42.37</v>
      </c>
      <c r="F49" s="6" t="n">
        <v>16378.49</v>
      </c>
      <c r="G49" s="6" t="n">
        <v>693956.77</v>
      </c>
      <c r="H49" s="6" t="n">
        <v>14740.64</v>
      </c>
      <c r="I49" s="6" t="n">
        <v>624561.09</v>
      </c>
      <c r="J49" s="7" t="n">
        <v>0.1</v>
      </c>
      <c r="K49" s="4" t="s">
        <v>25</v>
      </c>
      <c r="L49" s="4" t="s">
        <v>25</v>
      </c>
      <c r="M49" s="4" t="s">
        <v>93</v>
      </c>
      <c r="N49" s="4" t="s">
        <v>94</v>
      </c>
      <c r="O49" s="4" t="s">
        <v>95</v>
      </c>
      <c r="P49" s="4" t="s">
        <v>29</v>
      </c>
      <c r="Q49" s="4"/>
      <c r="R49" s="4"/>
      <c r="S49" s="4"/>
      <c r="T49" s="4" t="str">
        <f aca="false">A49&amp;"|"&amp;C49</f>
        <v>VITACON BRIGADEIRO|RESIDENCIAL</v>
      </c>
      <c r="U49" s="4" t="str">
        <f aca="false">T49&amp;"|"&amp;TEXT(I49,"0.00")</f>
        <v>VITACON BRIGADEIRO|RESIDENCIAL|624561.09</v>
      </c>
    </row>
    <row r="50" customFormat="false" ht="15" hidden="false" customHeight="true" outlineLevel="0" collapsed="false">
      <c r="A50" s="4" t="s">
        <v>87</v>
      </c>
      <c r="B50" s="4" t="s">
        <v>97</v>
      </c>
      <c r="C50" s="4" t="s">
        <v>47</v>
      </c>
      <c r="D50" s="4" t="s">
        <v>24</v>
      </c>
      <c r="E50" s="5" t="n">
        <v>42.37</v>
      </c>
      <c r="F50" s="6" t="n">
        <v>16547.34</v>
      </c>
      <c r="G50" s="6" t="n">
        <v>701110.95</v>
      </c>
      <c r="H50" s="6" t="n">
        <v>14892.61</v>
      </c>
      <c r="I50" s="6" t="n">
        <v>630999.86</v>
      </c>
      <c r="J50" s="7" t="n">
        <v>0.1</v>
      </c>
      <c r="K50" s="4" t="s">
        <v>25</v>
      </c>
      <c r="L50" s="4" t="s">
        <v>25</v>
      </c>
      <c r="M50" s="4" t="s">
        <v>93</v>
      </c>
      <c r="N50" s="4" t="s">
        <v>94</v>
      </c>
      <c r="O50" s="4" t="s">
        <v>95</v>
      </c>
      <c r="P50" s="4" t="s">
        <v>29</v>
      </c>
      <c r="Q50" s="4"/>
      <c r="R50" s="4"/>
      <c r="S50" s="4"/>
      <c r="T50" s="4" t="str">
        <f aca="false">A50&amp;"|"&amp;C50</f>
        <v>VITACON BRIGADEIRO|RESIDENCIAL</v>
      </c>
      <c r="U50" s="4" t="str">
        <f aca="false">T50&amp;"|"&amp;TEXT(I50,"0.00")</f>
        <v>VITACON BRIGADEIRO|RESIDENCIAL|630999.86</v>
      </c>
    </row>
    <row r="51" customFormat="false" ht="15" hidden="false" customHeight="true" outlineLevel="0" collapsed="false">
      <c r="A51" s="4" t="s">
        <v>87</v>
      </c>
      <c r="B51" s="4" t="s">
        <v>98</v>
      </c>
      <c r="C51" s="4" t="s">
        <v>47</v>
      </c>
      <c r="D51" s="4" t="s">
        <v>24</v>
      </c>
      <c r="E51" s="5" t="n">
        <v>30.31</v>
      </c>
      <c r="F51" s="6" t="n">
        <v>17596.57</v>
      </c>
      <c r="G51" s="6" t="n">
        <v>533351.98</v>
      </c>
      <c r="H51" s="6" t="n">
        <v>15836.91</v>
      </c>
      <c r="I51" s="6" t="n">
        <v>480016.78</v>
      </c>
      <c r="J51" s="7" t="n">
        <v>0.1</v>
      </c>
      <c r="K51" s="4" t="s">
        <v>25</v>
      </c>
      <c r="L51" s="4" t="s">
        <v>25</v>
      </c>
      <c r="M51" s="4"/>
      <c r="N51" s="4"/>
      <c r="O51" s="4"/>
      <c r="P51" s="4" t="s">
        <v>39</v>
      </c>
      <c r="Q51" s="4"/>
      <c r="R51" s="4"/>
      <c r="S51" s="4"/>
      <c r="T51" s="4" t="str">
        <f aca="false">A51&amp;"|"&amp;C51</f>
        <v>VITACON BRIGADEIRO|RESIDENCIAL</v>
      </c>
      <c r="U51" s="4" t="str">
        <f aca="false">T51&amp;"|"&amp;TEXT(I51,"0.00")</f>
        <v>VITACON BRIGADEIRO|RESIDENCIAL|480016.78</v>
      </c>
    </row>
    <row r="52" customFormat="false" ht="15" hidden="false" customHeight="true" outlineLevel="0" collapsed="false">
      <c r="A52" s="4" t="s">
        <v>87</v>
      </c>
      <c r="B52" s="4" t="s">
        <v>99</v>
      </c>
      <c r="C52" s="4" t="s">
        <v>47</v>
      </c>
      <c r="D52" s="4" t="s">
        <v>24</v>
      </c>
      <c r="E52" s="5" t="n">
        <v>42.37</v>
      </c>
      <c r="F52" s="6" t="n">
        <v>20430.47</v>
      </c>
      <c r="G52" s="6" t="n">
        <v>865638.82</v>
      </c>
      <c r="H52" s="6" t="n">
        <v>18387.42</v>
      </c>
      <c r="I52" s="6" t="n">
        <v>779074.94</v>
      </c>
      <c r="J52" s="7" t="n">
        <v>0.1</v>
      </c>
      <c r="K52" s="4" t="s">
        <v>25</v>
      </c>
      <c r="L52" s="4" t="s">
        <v>25</v>
      </c>
      <c r="M52" s="4" t="s">
        <v>93</v>
      </c>
      <c r="N52" s="4" t="s">
        <v>94</v>
      </c>
      <c r="O52" s="4" t="s">
        <v>95</v>
      </c>
      <c r="P52" s="4" t="s">
        <v>29</v>
      </c>
      <c r="Q52" s="4"/>
      <c r="R52" s="4"/>
      <c r="S52" s="4"/>
      <c r="T52" s="4" t="str">
        <f aca="false">A52&amp;"|"&amp;C52</f>
        <v>VITACON BRIGADEIRO|RESIDENCIAL</v>
      </c>
      <c r="U52" s="4" t="str">
        <f aca="false">T52&amp;"|"&amp;TEXT(I52,"0.00")</f>
        <v>VITACON BRIGADEIRO|RESIDENCIAL|779074.94</v>
      </c>
    </row>
    <row r="53" customFormat="false" ht="15" hidden="false" customHeight="true" outlineLevel="0" collapsed="false">
      <c r="A53" s="4" t="s">
        <v>87</v>
      </c>
      <c r="B53" s="4" t="s">
        <v>100</v>
      </c>
      <c r="C53" s="4" t="s">
        <v>47</v>
      </c>
      <c r="D53" s="4" t="s">
        <v>24</v>
      </c>
      <c r="E53" s="5" t="n">
        <v>42.37</v>
      </c>
      <c r="F53" s="6" t="n">
        <v>20430.47</v>
      </c>
      <c r="G53" s="6" t="n">
        <v>865638.82</v>
      </c>
      <c r="H53" s="6" t="n">
        <v>18387.42</v>
      </c>
      <c r="I53" s="6" t="n">
        <v>779074.94</v>
      </c>
      <c r="J53" s="7" t="n">
        <v>0.1</v>
      </c>
      <c r="K53" s="4" t="s">
        <v>25</v>
      </c>
      <c r="L53" s="4" t="s">
        <v>25</v>
      </c>
      <c r="M53" s="4" t="s">
        <v>93</v>
      </c>
      <c r="N53" s="4" t="s">
        <v>94</v>
      </c>
      <c r="O53" s="4" t="s">
        <v>95</v>
      </c>
      <c r="P53" s="4" t="s">
        <v>29</v>
      </c>
      <c r="Q53" s="4"/>
      <c r="R53" s="4"/>
      <c r="S53" s="4"/>
      <c r="T53" s="4" t="str">
        <f aca="false">A53&amp;"|"&amp;C53</f>
        <v>VITACON BRIGADEIRO|RESIDENCIAL</v>
      </c>
      <c r="U53" s="4" t="str">
        <f aca="false">T53&amp;"|"&amp;TEXT(I53,"0.00")</f>
        <v>VITACON BRIGADEIRO|RESIDENCIAL|779074.94</v>
      </c>
    </row>
    <row r="54" customFormat="false" ht="15" hidden="false" customHeight="true" outlineLevel="0" collapsed="false">
      <c r="A54" s="4" t="s">
        <v>87</v>
      </c>
      <c r="B54" s="4" t="s">
        <v>101</v>
      </c>
      <c r="C54" s="4" t="s">
        <v>47</v>
      </c>
      <c r="D54" s="4" t="s">
        <v>24</v>
      </c>
      <c r="E54" s="5" t="n">
        <v>42.37</v>
      </c>
      <c r="F54" s="6" t="n">
        <v>20430.47</v>
      </c>
      <c r="G54" s="6" t="n">
        <v>865638.82</v>
      </c>
      <c r="H54" s="6" t="n">
        <v>18387.42</v>
      </c>
      <c r="I54" s="6" t="n">
        <v>779074.94</v>
      </c>
      <c r="J54" s="7" t="n">
        <v>0.1</v>
      </c>
      <c r="K54" s="4" t="s">
        <v>25</v>
      </c>
      <c r="L54" s="4" t="s">
        <v>25</v>
      </c>
      <c r="M54" s="4" t="s">
        <v>93</v>
      </c>
      <c r="N54" s="4" t="s">
        <v>94</v>
      </c>
      <c r="O54" s="4" t="s">
        <v>95</v>
      </c>
      <c r="P54" s="4" t="s">
        <v>29</v>
      </c>
      <c r="Q54" s="4"/>
      <c r="R54" s="4"/>
      <c r="S54" s="4"/>
      <c r="T54" s="4" t="str">
        <f aca="false">A54&amp;"|"&amp;C54</f>
        <v>VITACON BRIGADEIRO|RESIDENCIAL</v>
      </c>
      <c r="U54" s="4" t="str">
        <f aca="false">T54&amp;"|"&amp;TEXT(I54,"0.00")</f>
        <v>VITACON BRIGADEIRO|RESIDENCIAL|779074.94</v>
      </c>
    </row>
    <row r="55" customFormat="false" ht="15" hidden="false" customHeight="true" outlineLevel="0" collapsed="false">
      <c r="A55" s="4" t="s">
        <v>87</v>
      </c>
      <c r="B55" s="4" t="s">
        <v>102</v>
      </c>
      <c r="C55" s="4" t="s">
        <v>47</v>
      </c>
      <c r="D55" s="4" t="s">
        <v>24</v>
      </c>
      <c r="E55" s="5" t="n">
        <v>42.37</v>
      </c>
      <c r="F55" s="6" t="n">
        <v>20430.47</v>
      </c>
      <c r="G55" s="6" t="n">
        <v>865638.82</v>
      </c>
      <c r="H55" s="6" t="n">
        <v>18387.42</v>
      </c>
      <c r="I55" s="6" t="n">
        <v>779074.94</v>
      </c>
      <c r="J55" s="7" t="n">
        <v>0.1</v>
      </c>
      <c r="K55" s="4" t="s">
        <v>25</v>
      </c>
      <c r="L55" s="4" t="s">
        <v>25</v>
      </c>
      <c r="M55" s="4" t="s">
        <v>93</v>
      </c>
      <c r="N55" s="4" t="s">
        <v>94</v>
      </c>
      <c r="O55" s="4" t="s">
        <v>95</v>
      </c>
      <c r="P55" s="4" t="s">
        <v>29</v>
      </c>
      <c r="Q55" s="4"/>
      <c r="R55" s="4"/>
      <c r="S55" s="4"/>
      <c r="T55" s="4" t="str">
        <f aca="false">A55&amp;"|"&amp;C55</f>
        <v>VITACON BRIGADEIRO|RESIDENCIAL</v>
      </c>
      <c r="U55" s="4" t="str">
        <f aca="false">T55&amp;"|"&amp;TEXT(I55,"0.00")</f>
        <v>VITACON BRIGADEIRO|RESIDENCIAL|779074.94</v>
      </c>
    </row>
    <row r="56" customFormat="false" ht="15" hidden="false" customHeight="true" outlineLevel="0" collapsed="false">
      <c r="A56" s="4" t="s">
        <v>87</v>
      </c>
      <c r="B56" s="4" t="s">
        <v>103</v>
      </c>
      <c r="C56" s="4" t="s">
        <v>47</v>
      </c>
      <c r="D56" s="4" t="s">
        <v>24</v>
      </c>
      <c r="E56" s="5" t="n">
        <v>52.03</v>
      </c>
      <c r="F56" s="6" t="n">
        <v>20430.47</v>
      </c>
      <c r="G56" s="6" t="n">
        <v>1062997.15</v>
      </c>
      <c r="H56" s="6" t="n">
        <v>18387.42</v>
      </c>
      <c r="I56" s="6" t="n">
        <v>956697.44</v>
      </c>
      <c r="J56" s="7" t="n">
        <v>0.1</v>
      </c>
      <c r="K56" s="4" t="s">
        <v>25</v>
      </c>
      <c r="L56" s="4" t="s">
        <v>25</v>
      </c>
      <c r="M56" s="4" t="s">
        <v>93</v>
      </c>
      <c r="N56" s="4" t="s">
        <v>94</v>
      </c>
      <c r="O56" s="4" t="s">
        <v>104</v>
      </c>
      <c r="P56" s="4" t="s">
        <v>29</v>
      </c>
      <c r="Q56" s="4"/>
      <c r="R56" s="4"/>
      <c r="S56" s="4"/>
      <c r="T56" s="4" t="str">
        <f aca="false">A56&amp;"|"&amp;C56</f>
        <v>VITACON BRIGADEIRO|RESIDENCIAL</v>
      </c>
      <c r="U56" s="4" t="str">
        <f aca="false">T56&amp;"|"&amp;TEXT(I56,"0.00")</f>
        <v>VITACON BRIGADEIRO|RESIDENCIAL|956697.44</v>
      </c>
    </row>
    <row r="57" customFormat="false" ht="15" hidden="false" customHeight="true" outlineLevel="0" collapsed="false">
      <c r="A57" s="4" t="s">
        <v>87</v>
      </c>
      <c r="B57" s="4" t="s">
        <v>105</v>
      </c>
      <c r="C57" s="4" t="s">
        <v>47</v>
      </c>
      <c r="D57" s="4" t="s">
        <v>24</v>
      </c>
      <c r="E57" s="5" t="n">
        <v>46.35</v>
      </c>
      <c r="F57" s="6" t="n">
        <v>20430.47</v>
      </c>
      <c r="G57" s="6" t="n">
        <v>946952.08</v>
      </c>
      <c r="H57" s="6" t="n">
        <v>18387.42</v>
      </c>
      <c r="I57" s="6" t="n">
        <v>852256.87</v>
      </c>
      <c r="J57" s="7" t="n">
        <v>0.1</v>
      </c>
      <c r="K57" s="4" t="s">
        <v>25</v>
      </c>
      <c r="L57" s="4" t="s">
        <v>25</v>
      </c>
      <c r="M57" s="4" t="s">
        <v>93</v>
      </c>
      <c r="N57" s="4" t="s">
        <v>94</v>
      </c>
      <c r="O57" s="4" t="s">
        <v>104</v>
      </c>
      <c r="P57" s="4" t="s">
        <v>29</v>
      </c>
      <c r="Q57" s="4"/>
      <c r="R57" s="4"/>
      <c r="S57" s="4"/>
      <c r="T57" s="4" t="str">
        <f aca="false">A57&amp;"|"&amp;C57</f>
        <v>VITACON BRIGADEIRO|RESIDENCIAL</v>
      </c>
      <c r="U57" s="4" t="str">
        <f aca="false">T57&amp;"|"&amp;TEXT(I57,"0.00")</f>
        <v>VITACON BRIGADEIRO|RESIDENCIAL|852256.87</v>
      </c>
    </row>
    <row r="58" customFormat="false" ht="15" hidden="false" customHeight="true" outlineLevel="0" collapsed="false">
      <c r="A58" s="4" t="s">
        <v>87</v>
      </c>
      <c r="B58" s="4" t="s">
        <v>106</v>
      </c>
      <c r="C58" s="4" t="s">
        <v>47</v>
      </c>
      <c r="D58" s="4" t="s">
        <v>24</v>
      </c>
      <c r="E58" s="5" t="n">
        <v>46.15</v>
      </c>
      <c r="F58" s="6" t="n">
        <v>20430.47</v>
      </c>
      <c r="G58" s="6" t="n">
        <v>942865.98</v>
      </c>
      <c r="H58" s="6" t="n">
        <v>18387.42</v>
      </c>
      <c r="I58" s="6" t="n">
        <v>848579.38</v>
      </c>
      <c r="J58" s="7" t="n">
        <v>0.1</v>
      </c>
      <c r="K58" s="4" t="s">
        <v>25</v>
      </c>
      <c r="L58" s="4" t="s">
        <v>25</v>
      </c>
      <c r="M58" s="4" t="s">
        <v>93</v>
      </c>
      <c r="N58" s="4" t="s">
        <v>94</v>
      </c>
      <c r="O58" s="4" t="s">
        <v>104</v>
      </c>
      <c r="P58" s="4" t="s">
        <v>29</v>
      </c>
      <c r="Q58" s="4"/>
      <c r="R58" s="4"/>
      <c r="S58" s="4"/>
      <c r="T58" s="4" t="str">
        <f aca="false">A58&amp;"|"&amp;C58</f>
        <v>VITACON BRIGADEIRO|RESIDENCIAL</v>
      </c>
      <c r="U58" s="4" t="str">
        <f aca="false">T58&amp;"|"&amp;TEXT(I58,"0.00")</f>
        <v>VITACON BRIGADEIRO|RESIDENCIAL|848579.38</v>
      </c>
    </row>
    <row r="59" customFormat="false" ht="15" hidden="false" customHeight="true" outlineLevel="0" collapsed="false">
      <c r="A59" s="4" t="s">
        <v>87</v>
      </c>
      <c r="B59" s="4" t="s">
        <v>107</v>
      </c>
      <c r="C59" s="4" t="s">
        <v>47</v>
      </c>
      <c r="D59" s="4" t="s">
        <v>24</v>
      </c>
      <c r="E59" s="5" t="n">
        <v>45.76</v>
      </c>
      <c r="F59" s="6" t="n">
        <v>20430.47</v>
      </c>
      <c r="G59" s="6" t="n">
        <v>934898.12</v>
      </c>
      <c r="H59" s="6" t="n">
        <v>18387.42</v>
      </c>
      <c r="I59" s="6" t="n">
        <v>841408.31</v>
      </c>
      <c r="J59" s="7" t="n">
        <v>0.1</v>
      </c>
      <c r="K59" s="4" t="s">
        <v>25</v>
      </c>
      <c r="L59" s="4" t="s">
        <v>25</v>
      </c>
      <c r="M59" s="4" t="s">
        <v>93</v>
      </c>
      <c r="N59" s="4" t="s">
        <v>94</v>
      </c>
      <c r="O59" s="4" t="s">
        <v>104</v>
      </c>
      <c r="P59" s="4" t="s">
        <v>29</v>
      </c>
      <c r="Q59" s="4"/>
      <c r="R59" s="4"/>
      <c r="S59" s="4"/>
      <c r="T59" s="4" t="str">
        <f aca="false">A59&amp;"|"&amp;C59</f>
        <v>VITACON BRIGADEIRO|RESIDENCIAL</v>
      </c>
      <c r="U59" s="4" t="str">
        <f aca="false">T59&amp;"|"&amp;TEXT(I59,"0.00")</f>
        <v>VITACON BRIGADEIRO|RESIDENCIAL|841408.31</v>
      </c>
    </row>
    <row r="60" customFormat="false" ht="15" hidden="false" customHeight="true" outlineLevel="0" collapsed="false">
      <c r="A60" s="4" t="s">
        <v>87</v>
      </c>
      <c r="B60" s="4" t="s">
        <v>108</v>
      </c>
      <c r="C60" s="4" t="s">
        <v>47</v>
      </c>
      <c r="D60" s="4" t="s">
        <v>24</v>
      </c>
      <c r="E60" s="5" t="n">
        <v>42.5</v>
      </c>
      <c r="F60" s="6" t="n">
        <v>20430.47</v>
      </c>
      <c r="G60" s="6" t="n">
        <v>868294.8</v>
      </c>
      <c r="H60" s="6" t="n">
        <v>18387.42</v>
      </c>
      <c r="I60" s="6" t="n">
        <v>781465.32</v>
      </c>
      <c r="J60" s="7" t="n">
        <v>0.1</v>
      </c>
      <c r="K60" s="4" t="s">
        <v>25</v>
      </c>
      <c r="L60" s="4" t="s">
        <v>25</v>
      </c>
      <c r="M60" s="4" t="s">
        <v>93</v>
      </c>
      <c r="N60" s="4" t="s">
        <v>94</v>
      </c>
      <c r="O60" s="4" t="s">
        <v>104</v>
      </c>
      <c r="P60" s="4" t="s">
        <v>29</v>
      </c>
      <c r="Q60" s="4"/>
      <c r="R60" s="4"/>
      <c r="S60" s="4"/>
      <c r="T60" s="4" t="str">
        <f aca="false">A60&amp;"|"&amp;C60</f>
        <v>VITACON BRIGADEIRO|RESIDENCIAL</v>
      </c>
      <c r="U60" s="4" t="str">
        <f aca="false">T60&amp;"|"&amp;TEXT(I60,"0.00")</f>
        <v>VITACON BRIGADEIRO|RESIDENCIAL|781465.32</v>
      </c>
    </row>
    <row r="61" customFormat="false" ht="15" hidden="false" customHeight="true" outlineLevel="0" collapsed="false">
      <c r="A61" s="4" t="s">
        <v>109</v>
      </c>
      <c r="B61" s="4" t="s">
        <v>110</v>
      </c>
      <c r="C61" s="4" t="s">
        <v>23</v>
      </c>
      <c r="D61" s="4" t="s">
        <v>24</v>
      </c>
      <c r="E61" s="5" t="n">
        <v>47.35</v>
      </c>
      <c r="F61" s="6" t="n">
        <v>33405.15</v>
      </c>
      <c r="G61" s="6" t="n">
        <v>1581733.9</v>
      </c>
      <c r="H61" s="6" t="n">
        <v>22715.5</v>
      </c>
      <c r="I61" s="6" t="n">
        <v>1075579.05</v>
      </c>
      <c r="J61" s="7" t="n">
        <v>0.32</v>
      </c>
      <c r="K61" s="4" t="s">
        <v>25</v>
      </c>
      <c r="L61" s="4" t="s">
        <v>25</v>
      </c>
      <c r="M61" s="4" t="s">
        <v>26</v>
      </c>
      <c r="N61" s="4" t="s">
        <v>58</v>
      </c>
      <c r="O61" s="4" t="s">
        <v>111</v>
      </c>
      <c r="P61" s="4" t="s">
        <v>29</v>
      </c>
      <c r="Q61" s="4"/>
      <c r="R61" s="4"/>
      <c r="S61" s="4"/>
      <c r="T61" s="4" t="str">
        <f aca="false">A61&amp;"|"&amp;C61</f>
        <v>VITACON LORENA|NR</v>
      </c>
      <c r="U61" s="4" t="str">
        <f aca="false">T61&amp;"|"&amp;TEXT(I61,"0.00")</f>
        <v>VITACON LORENA|NR|1075579.05</v>
      </c>
    </row>
    <row r="62" customFormat="false" ht="15" hidden="false" customHeight="true" outlineLevel="0" collapsed="false">
      <c r="A62" s="4" t="s">
        <v>109</v>
      </c>
      <c r="B62" s="4" t="s">
        <v>112</v>
      </c>
      <c r="C62" s="4" t="s">
        <v>23</v>
      </c>
      <c r="D62" s="4" t="s">
        <v>24</v>
      </c>
      <c r="E62" s="5" t="n">
        <v>26.93</v>
      </c>
      <c r="F62" s="6" t="n">
        <v>31250.34</v>
      </c>
      <c r="G62" s="6" t="n">
        <v>841571.71</v>
      </c>
      <c r="H62" s="6" t="n">
        <v>22500.25</v>
      </c>
      <c r="I62" s="6" t="n">
        <v>605931.63</v>
      </c>
      <c r="J62" s="7" t="n">
        <v>0.28</v>
      </c>
      <c r="K62" s="4" t="s">
        <v>25</v>
      </c>
      <c r="L62" s="4" t="s">
        <v>25</v>
      </c>
      <c r="M62" s="4" t="s">
        <v>26</v>
      </c>
      <c r="N62" s="4" t="s">
        <v>58</v>
      </c>
      <c r="O62" s="4" t="s">
        <v>113</v>
      </c>
      <c r="P62" s="4" t="s">
        <v>29</v>
      </c>
      <c r="Q62" s="4"/>
      <c r="R62" s="4"/>
      <c r="S62" s="4"/>
      <c r="T62" s="4" t="str">
        <f aca="false">A62&amp;"|"&amp;C62</f>
        <v>VITACON LORENA|NR</v>
      </c>
      <c r="U62" s="4" t="str">
        <f aca="false">T62&amp;"|"&amp;TEXT(I62,"0.00")</f>
        <v>VITACON LORENA|NR|605931.63</v>
      </c>
    </row>
    <row r="63" customFormat="false" ht="15" hidden="false" customHeight="true" outlineLevel="0" collapsed="false">
      <c r="A63" s="4" t="s">
        <v>109</v>
      </c>
      <c r="B63" s="4" t="s">
        <v>114</v>
      </c>
      <c r="C63" s="4" t="s">
        <v>23</v>
      </c>
      <c r="D63" s="4" t="s">
        <v>24</v>
      </c>
      <c r="E63" s="5" t="n">
        <v>22.9</v>
      </c>
      <c r="F63" s="6" t="n">
        <v>31268.28</v>
      </c>
      <c r="G63" s="6" t="n">
        <v>716043.61</v>
      </c>
      <c r="H63" s="6" t="n">
        <v>22513.16</v>
      </c>
      <c r="I63" s="6" t="n">
        <v>515551.4</v>
      </c>
      <c r="J63" s="7" t="n">
        <v>0.28</v>
      </c>
      <c r="K63" s="4" t="s">
        <v>25</v>
      </c>
      <c r="L63" s="4" t="s">
        <v>25</v>
      </c>
      <c r="M63" s="4" t="s">
        <v>26</v>
      </c>
      <c r="N63" s="4" t="s">
        <v>58</v>
      </c>
      <c r="O63" s="4" t="s">
        <v>113</v>
      </c>
      <c r="P63" s="4" t="s">
        <v>29</v>
      </c>
      <c r="Q63" s="4"/>
      <c r="R63" s="4"/>
      <c r="S63" s="4"/>
      <c r="T63" s="4" t="str">
        <f aca="false">A63&amp;"|"&amp;C63</f>
        <v>VITACON LORENA|NR</v>
      </c>
      <c r="U63" s="4" t="str">
        <f aca="false">T63&amp;"|"&amp;TEXT(I63,"0.00")</f>
        <v>VITACON LORENA|NR|515551.40</v>
      </c>
    </row>
    <row r="64" customFormat="false" ht="15" hidden="false" customHeight="true" outlineLevel="0" collapsed="false">
      <c r="A64" s="4" t="s">
        <v>109</v>
      </c>
      <c r="B64" s="4" t="s">
        <v>115</v>
      </c>
      <c r="C64" s="4" t="s">
        <v>23</v>
      </c>
      <c r="D64" s="4" t="s">
        <v>24</v>
      </c>
      <c r="E64" s="5" t="n">
        <v>50</v>
      </c>
      <c r="F64" s="6" t="n">
        <v>26545.65</v>
      </c>
      <c r="G64" s="6" t="n">
        <v>1327282.46</v>
      </c>
      <c r="H64" s="6" t="n">
        <v>18051.04</v>
      </c>
      <c r="I64" s="6" t="n">
        <v>902552.07</v>
      </c>
      <c r="J64" s="7" t="n">
        <v>0.32</v>
      </c>
      <c r="K64" s="4" t="s">
        <v>25</v>
      </c>
      <c r="L64" s="4" t="s">
        <v>25</v>
      </c>
      <c r="M64" s="4" t="s">
        <v>26</v>
      </c>
      <c r="N64" s="4" t="s">
        <v>58</v>
      </c>
      <c r="O64" s="4" t="s">
        <v>116</v>
      </c>
      <c r="P64" s="4" t="s">
        <v>29</v>
      </c>
      <c r="Q64" s="4"/>
      <c r="R64" s="4"/>
      <c r="S64" s="4"/>
      <c r="T64" s="4" t="str">
        <f aca="false">A64&amp;"|"&amp;C64</f>
        <v>VITACON LORENA|NR</v>
      </c>
      <c r="U64" s="4" t="str">
        <f aca="false">T64&amp;"|"&amp;TEXT(I64,"0.00")</f>
        <v>VITACON LORENA|NR|902552.07</v>
      </c>
    </row>
    <row r="65" customFormat="false" ht="15" hidden="false" customHeight="true" outlineLevel="0" collapsed="false">
      <c r="A65" s="4" t="s">
        <v>109</v>
      </c>
      <c r="B65" s="4" t="s">
        <v>117</v>
      </c>
      <c r="C65" s="4" t="s">
        <v>23</v>
      </c>
      <c r="D65" s="4" t="s">
        <v>24</v>
      </c>
      <c r="E65" s="5" t="n">
        <v>56.55</v>
      </c>
      <c r="F65" s="6" t="n">
        <v>31214.13</v>
      </c>
      <c r="G65" s="6" t="n">
        <v>1765158.96</v>
      </c>
      <c r="H65" s="6" t="n">
        <v>21225.61</v>
      </c>
      <c r="I65" s="6" t="n">
        <v>1200308.09</v>
      </c>
      <c r="J65" s="7" t="n">
        <v>0.32</v>
      </c>
      <c r="K65" s="4" t="s">
        <v>25</v>
      </c>
      <c r="L65" s="4" t="s">
        <v>25</v>
      </c>
      <c r="M65" s="4" t="s">
        <v>26</v>
      </c>
      <c r="N65" s="4" t="s">
        <v>58</v>
      </c>
      <c r="O65" s="4" t="s">
        <v>111</v>
      </c>
      <c r="P65" s="4" t="s">
        <v>29</v>
      </c>
      <c r="Q65" s="4"/>
      <c r="R65" s="4"/>
      <c r="S65" s="4"/>
      <c r="T65" s="4" t="str">
        <f aca="false">A65&amp;"|"&amp;C65</f>
        <v>VITACON LORENA|NR</v>
      </c>
      <c r="U65" s="4" t="str">
        <f aca="false">T65&amp;"|"&amp;TEXT(I65,"0.00")</f>
        <v>VITACON LORENA|NR|1200308.09</v>
      </c>
    </row>
    <row r="66" customFormat="false" ht="15" hidden="false" customHeight="true" outlineLevel="0" collapsed="false">
      <c r="A66" s="4" t="s">
        <v>109</v>
      </c>
      <c r="B66" s="4" t="s">
        <v>118</v>
      </c>
      <c r="C66" s="4" t="s">
        <v>23</v>
      </c>
      <c r="D66" s="4" t="s">
        <v>24</v>
      </c>
      <c r="E66" s="5" t="n">
        <v>39.19</v>
      </c>
      <c r="F66" s="6" t="n">
        <v>31858.94</v>
      </c>
      <c r="G66" s="6" t="n">
        <v>1248551.96</v>
      </c>
      <c r="H66" s="6" t="n">
        <v>21664.08</v>
      </c>
      <c r="I66" s="6" t="n">
        <v>849015.33</v>
      </c>
      <c r="J66" s="7" t="n">
        <v>0.32</v>
      </c>
      <c r="K66" s="4" t="s">
        <v>25</v>
      </c>
      <c r="L66" s="4" t="s">
        <v>25</v>
      </c>
      <c r="M66" s="4" t="s">
        <v>26</v>
      </c>
      <c r="N66" s="4" t="s">
        <v>58</v>
      </c>
      <c r="O66" s="4" t="s">
        <v>113</v>
      </c>
      <c r="P66" s="4" t="s">
        <v>29</v>
      </c>
      <c r="Q66" s="4"/>
      <c r="R66" s="4"/>
      <c r="S66" s="4"/>
      <c r="T66" s="4" t="str">
        <f aca="false">A66&amp;"|"&amp;C66</f>
        <v>VITACON LORENA|NR</v>
      </c>
      <c r="U66" s="4" t="str">
        <f aca="false">T66&amp;"|"&amp;TEXT(I66,"0.00")</f>
        <v>VITACON LORENA|NR|849015.33</v>
      </c>
    </row>
    <row r="67" customFormat="false" ht="15" hidden="false" customHeight="true" outlineLevel="0" collapsed="false">
      <c r="A67" s="4" t="s">
        <v>109</v>
      </c>
      <c r="B67" s="4" t="s">
        <v>119</v>
      </c>
      <c r="C67" s="4" t="s">
        <v>23</v>
      </c>
      <c r="D67" s="4" t="s">
        <v>24</v>
      </c>
      <c r="E67" s="5" t="n">
        <v>53.68</v>
      </c>
      <c r="F67" s="6" t="n">
        <v>24983.61</v>
      </c>
      <c r="G67" s="6" t="n">
        <v>1341119.98</v>
      </c>
      <c r="H67" s="6" t="n">
        <v>16988.85</v>
      </c>
      <c r="I67" s="6" t="n">
        <v>911961.59</v>
      </c>
      <c r="J67" s="7" t="n">
        <v>0.32</v>
      </c>
      <c r="K67" s="4" t="s">
        <v>25</v>
      </c>
      <c r="L67" s="4" t="s">
        <v>25</v>
      </c>
      <c r="M67" s="4" t="s">
        <v>26</v>
      </c>
      <c r="N67" s="4" t="s">
        <v>58</v>
      </c>
      <c r="O67" s="4" t="s">
        <v>113</v>
      </c>
      <c r="P67" s="4" t="s">
        <v>29</v>
      </c>
      <c r="Q67" s="4"/>
      <c r="R67" s="4"/>
      <c r="S67" s="4"/>
      <c r="T67" s="4" t="str">
        <f aca="false">A67&amp;"|"&amp;C67</f>
        <v>VITACON LORENA|NR</v>
      </c>
      <c r="U67" s="4" t="str">
        <f aca="false">T67&amp;"|"&amp;TEXT(I67,"0.00")</f>
        <v>VITACON LORENA|NR|911961.59</v>
      </c>
    </row>
    <row r="68" customFormat="false" ht="15" hidden="false" customHeight="true" outlineLevel="0" collapsed="false">
      <c r="A68" s="4" t="s">
        <v>109</v>
      </c>
      <c r="B68" s="4" t="s">
        <v>120</v>
      </c>
      <c r="C68" s="4" t="s">
        <v>23</v>
      </c>
      <c r="D68" s="4" t="s">
        <v>24</v>
      </c>
      <c r="E68" s="5" t="n">
        <v>47.35</v>
      </c>
      <c r="F68" s="6" t="n">
        <v>33827.62</v>
      </c>
      <c r="G68" s="6" t="n">
        <v>1601737.7</v>
      </c>
      <c r="H68" s="6" t="n">
        <v>23002.78</v>
      </c>
      <c r="I68" s="6" t="n">
        <v>1089181.64</v>
      </c>
      <c r="J68" s="7" t="n">
        <v>0.32</v>
      </c>
      <c r="K68" s="4" t="s">
        <v>25</v>
      </c>
      <c r="L68" s="4" t="s">
        <v>25</v>
      </c>
      <c r="M68" s="4" t="s">
        <v>26</v>
      </c>
      <c r="N68" s="4" t="s">
        <v>58</v>
      </c>
      <c r="O68" s="4" t="s">
        <v>111</v>
      </c>
      <c r="P68" s="4" t="s">
        <v>29</v>
      </c>
      <c r="Q68" s="4"/>
      <c r="R68" s="4"/>
      <c r="S68" s="4"/>
      <c r="T68" s="4" t="str">
        <f aca="false">A68&amp;"|"&amp;C68</f>
        <v>VITACON LORENA|NR</v>
      </c>
      <c r="U68" s="4" t="str">
        <f aca="false">T68&amp;"|"&amp;TEXT(I68,"0.00")</f>
        <v>VITACON LORENA|NR|1089181.64</v>
      </c>
    </row>
    <row r="69" customFormat="false" ht="15" hidden="false" customHeight="true" outlineLevel="0" collapsed="false">
      <c r="A69" s="4" t="s">
        <v>109</v>
      </c>
      <c r="B69" s="4" t="s">
        <v>46</v>
      </c>
      <c r="C69" s="4" t="s">
        <v>23</v>
      </c>
      <c r="D69" s="4" t="s">
        <v>24</v>
      </c>
      <c r="E69" s="5" t="n">
        <v>19.51</v>
      </c>
      <c r="F69" s="6" t="n">
        <v>34248.34</v>
      </c>
      <c r="G69" s="6" t="n">
        <v>668185.18</v>
      </c>
      <c r="H69" s="6" t="n">
        <v>24658.81</v>
      </c>
      <c r="I69" s="6" t="n">
        <v>481093.33</v>
      </c>
      <c r="J69" s="7" t="n">
        <v>0.28</v>
      </c>
      <c r="K69" s="4" t="s">
        <v>25</v>
      </c>
      <c r="L69" s="4" t="s">
        <v>25</v>
      </c>
      <c r="M69" s="4" t="s">
        <v>26</v>
      </c>
      <c r="N69" s="4" t="s">
        <v>58</v>
      </c>
      <c r="O69" s="4" t="s">
        <v>28</v>
      </c>
      <c r="P69" s="4" t="s">
        <v>29</v>
      </c>
      <c r="Q69" s="4"/>
      <c r="R69" s="4"/>
      <c r="S69" s="4"/>
      <c r="T69" s="4" t="str">
        <f aca="false">A69&amp;"|"&amp;C69</f>
        <v>VITACON LORENA|NR</v>
      </c>
      <c r="U69" s="4" t="str">
        <f aca="false">T69&amp;"|"&amp;TEXT(I69,"0.00")</f>
        <v>VITACON LORENA|NR|481093.33</v>
      </c>
    </row>
    <row r="70" customFormat="false" ht="15" hidden="false" customHeight="true" outlineLevel="0" collapsed="false">
      <c r="A70" s="4" t="s">
        <v>109</v>
      </c>
      <c r="B70" s="4" t="s">
        <v>121</v>
      </c>
      <c r="C70" s="4" t="s">
        <v>23</v>
      </c>
      <c r="D70" s="4" t="s">
        <v>24</v>
      </c>
      <c r="E70" s="5" t="n">
        <v>20.34</v>
      </c>
      <c r="F70" s="6" t="n">
        <v>33003.49</v>
      </c>
      <c r="G70" s="6" t="n">
        <v>671290.99</v>
      </c>
      <c r="H70" s="6" t="n">
        <v>23762.51</v>
      </c>
      <c r="I70" s="6" t="n">
        <v>483329.51</v>
      </c>
      <c r="J70" s="7" t="n">
        <v>0.28</v>
      </c>
      <c r="K70" s="4" t="s">
        <v>25</v>
      </c>
      <c r="L70" s="4" t="s">
        <v>25</v>
      </c>
      <c r="M70" s="4" t="s">
        <v>26</v>
      </c>
      <c r="N70" s="4" t="s">
        <v>58</v>
      </c>
      <c r="O70" s="4" t="s">
        <v>28</v>
      </c>
      <c r="P70" s="4" t="s">
        <v>29</v>
      </c>
      <c r="Q70" s="4"/>
      <c r="R70" s="4"/>
      <c r="S70" s="4"/>
      <c r="T70" s="4" t="str">
        <f aca="false">A70&amp;"|"&amp;C70</f>
        <v>VITACON LORENA|NR</v>
      </c>
      <c r="U70" s="4" t="str">
        <f aca="false">T70&amp;"|"&amp;TEXT(I70,"0.00")</f>
        <v>VITACON LORENA|NR|483329.51</v>
      </c>
    </row>
    <row r="71" customFormat="false" ht="15" hidden="false" customHeight="true" outlineLevel="0" collapsed="false">
      <c r="A71" s="4" t="s">
        <v>109</v>
      </c>
      <c r="B71" s="4" t="s">
        <v>122</v>
      </c>
      <c r="C71" s="4" t="s">
        <v>23</v>
      </c>
      <c r="D71" s="4" t="s">
        <v>24</v>
      </c>
      <c r="E71" s="5" t="n">
        <v>46.68</v>
      </c>
      <c r="F71" s="6" t="n">
        <v>33828.45</v>
      </c>
      <c r="G71" s="6" t="n">
        <v>1579112.01</v>
      </c>
      <c r="H71" s="6" t="n">
        <v>23003.35</v>
      </c>
      <c r="I71" s="6" t="n">
        <v>1073796.17</v>
      </c>
      <c r="J71" s="7" t="n">
        <v>0.32</v>
      </c>
      <c r="K71" s="4" t="s">
        <v>25</v>
      </c>
      <c r="L71" s="4" t="s">
        <v>25</v>
      </c>
      <c r="M71" s="4" t="s">
        <v>26</v>
      </c>
      <c r="N71" s="4" t="s">
        <v>58</v>
      </c>
      <c r="O71" s="4" t="s">
        <v>111</v>
      </c>
      <c r="P71" s="4" t="s">
        <v>29</v>
      </c>
      <c r="Q71" s="4"/>
      <c r="R71" s="4"/>
      <c r="S71" s="4"/>
      <c r="T71" s="4" t="str">
        <f aca="false">A71&amp;"|"&amp;C71</f>
        <v>VITACON LORENA|NR</v>
      </c>
      <c r="U71" s="4" t="str">
        <f aca="false">T71&amp;"|"&amp;TEXT(I71,"0.00")</f>
        <v>VITACON LORENA|NR|1073796.17</v>
      </c>
    </row>
    <row r="72" customFormat="false" ht="15" hidden="false" customHeight="true" outlineLevel="0" collapsed="false">
      <c r="A72" s="4" t="s">
        <v>109</v>
      </c>
      <c r="B72" s="4" t="s">
        <v>123</v>
      </c>
      <c r="C72" s="4" t="s">
        <v>47</v>
      </c>
      <c r="D72" s="4" t="s">
        <v>24</v>
      </c>
      <c r="E72" s="5" t="n">
        <v>47.35</v>
      </c>
      <c r="F72" s="6" t="n">
        <v>34963.43</v>
      </c>
      <c r="G72" s="6" t="n">
        <v>1655518.43</v>
      </c>
      <c r="H72" s="6" t="n">
        <v>23775.13</v>
      </c>
      <c r="I72" s="6" t="n">
        <v>1125752.53</v>
      </c>
      <c r="J72" s="7" t="n">
        <v>0.32</v>
      </c>
      <c r="K72" s="4" t="s">
        <v>25</v>
      </c>
      <c r="L72" s="4" t="s">
        <v>25</v>
      </c>
      <c r="M72" s="4" t="s">
        <v>26</v>
      </c>
      <c r="N72" s="4" t="s">
        <v>58</v>
      </c>
      <c r="O72" s="4" t="s">
        <v>124</v>
      </c>
      <c r="P72" s="4" t="s">
        <v>29</v>
      </c>
      <c r="Q72" s="4"/>
      <c r="R72" s="4"/>
      <c r="S72" s="4"/>
      <c r="T72" s="4" t="str">
        <f aca="false">A72&amp;"|"&amp;C72</f>
        <v>VITACON LORENA|RESIDENCIAL</v>
      </c>
      <c r="U72" s="4" t="str">
        <f aca="false">T72&amp;"|"&amp;TEXT(I72,"0.00")</f>
        <v>VITACON LORENA|RESIDENCIAL|1125752.53</v>
      </c>
    </row>
    <row r="73" customFormat="false" ht="15" hidden="false" customHeight="true" outlineLevel="0" collapsed="false">
      <c r="A73" s="4" t="s">
        <v>109</v>
      </c>
      <c r="B73" s="4" t="s">
        <v>125</v>
      </c>
      <c r="C73" s="4" t="s">
        <v>47</v>
      </c>
      <c r="D73" s="4" t="s">
        <v>24</v>
      </c>
      <c r="E73" s="5" t="n">
        <v>19.51</v>
      </c>
      <c r="F73" s="6" t="n">
        <v>42142.49</v>
      </c>
      <c r="G73" s="6" t="n">
        <v>822200.03</v>
      </c>
      <c r="H73" s="6" t="n">
        <v>30342.59</v>
      </c>
      <c r="I73" s="6" t="n">
        <v>591984.02</v>
      </c>
      <c r="J73" s="7" t="n">
        <v>0.28</v>
      </c>
      <c r="K73" s="4" t="s">
        <v>25</v>
      </c>
      <c r="L73" s="4" t="s">
        <v>25</v>
      </c>
      <c r="M73" s="4" t="s">
        <v>26</v>
      </c>
      <c r="N73" s="4" t="s">
        <v>58</v>
      </c>
      <c r="O73" s="4" t="s">
        <v>63</v>
      </c>
      <c r="P73" s="4" t="s">
        <v>29</v>
      </c>
      <c r="Q73" s="4"/>
      <c r="R73" s="4"/>
      <c r="S73" s="4"/>
      <c r="T73" s="4" t="str">
        <f aca="false">A73&amp;"|"&amp;C73</f>
        <v>VITACON LORENA|RESIDENCIAL</v>
      </c>
      <c r="U73" s="4" t="str">
        <f aca="false">T73&amp;"|"&amp;TEXT(I73,"0.00")</f>
        <v>VITACON LORENA|RESIDENCIAL|591984.02</v>
      </c>
    </row>
    <row r="74" customFormat="false" ht="15" hidden="false" customHeight="true" outlineLevel="0" collapsed="false">
      <c r="A74" s="4" t="s">
        <v>109</v>
      </c>
      <c r="B74" s="4" t="s">
        <v>126</v>
      </c>
      <c r="C74" s="4" t="s">
        <v>47</v>
      </c>
      <c r="D74" s="4" t="s">
        <v>24</v>
      </c>
      <c r="E74" s="5" t="n">
        <v>19.51</v>
      </c>
      <c r="F74" s="6" t="n">
        <v>42142.49</v>
      </c>
      <c r="G74" s="6" t="n">
        <v>822200.03</v>
      </c>
      <c r="H74" s="6" t="n">
        <v>30342.59</v>
      </c>
      <c r="I74" s="6" t="n">
        <v>591984.02</v>
      </c>
      <c r="J74" s="7" t="n">
        <v>0.28</v>
      </c>
      <c r="K74" s="4" t="s">
        <v>25</v>
      </c>
      <c r="L74" s="4" t="s">
        <v>25</v>
      </c>
      <c r="M74" s="4" t="s">
        <v>26</v>
      </c>
      <c r="N74" s="4" t="s">
        <v>58</v>
      </c>
      <c r="O74" s="4" t="s">
        <v>63</v>
      </c>
      <c r="P74" s="4" t="s">
        <v>29</v>
      </c>
      <c r="Q74" s="4"/>
      <c r="R74" s="4"/>
      <c r="S74" s="4"/>
      <c r="T74" s="4" t="str">
        <f aca="false">A74&amp;"|"&amp;C74</f>
        <v>VITACON LORENA|RESIDENCIAL</v>
      </c>
      <c r="U74" s="4" t="str">
        <f aca="false">T74&amp;"|"&amp;TEXT(I74,"0.00")</f>
        <v>VITACON LORENA|RESIDENCIAL|591984.02</v>
      </c>
    </row>
    <row r="75" customFormat="false" ht="15" hidden="false" customHeight="true" outlineLevel="0" collapsed="false">
      <c r="A75" s="4" t="s">
        <v>109</v>
      </c>
      <c r="B75" s="4" t="s">
        <v>127</v>
      </c>
      <c r="C75" s="4" t="s">
        <v>47</v>
      </c>
      <c r="D75" s="4" t="s">
        <v>24</v>
      </c>
      <c r="E75" s="5" t="n">
        <v>19.46</v>
      </c>
      <c r="F75" s="6" t="n">
        <v>42816.45</v>
      </c>
      <c r="G75" s="6" t="n">
        <v>833208.08</v>
      </c>
      <c r="H75" s="6" t="n">
        <v>30827.84</v>
      </c>
      <c r="I75" s="6" t="n">
        <v>599909.82</v>
      </c>
      <c r="J75" s="7" t="n">
        <v>0.28</v>
      </c>
      <c r="K75" s="4" t="s">
        <v>25</v>
      </c>
      <c r="L75" s="4" t="s">
        <v>25</v>
      </c>
      <c r="M75" s="4" t="s">
        <v>26</v>
      </c>
      <c r="N75" s="4" t="s">
        <v>58</v>
      </c>
      <c r="O75" s="4" t="s">
        <v>63</v>
      </c>
      <c r="P75" s="4" t="s">
        <v>29</v>
      </c>
      <c r="Q75" s="4"/>
      <c r="R75" s="4"/>
      <c r="S75" s="4"/>
      <c r="T75" s="4" t="str">
        <f aca="false">A75&amp;"|"&amp;C75</f>
        <v>VITACON LORENA|RESIDENCIAL</v>
      </c>
      <c r="U75" s="4" t="str">
        <f aca="false">T75&amp;"|"&amp;TEXT(I75,"0.00")</f>
        <v>VITACON LORENA|RESIDENCIAL|599909.82</v>
      </c>
    </row>
    <row r="76" customFormat="false" ht="15" hidden="false" customHeight="true" outlineLevel="0" collapsed="false">
      <c r="A76" s="4" t="s">
        <v>109</v>
      </c>
      <c r="B76" s="4" t="s">
        <v>67</v>
      </c>
      <c r="C76" s="4" t="s">
        <v>47</v>
      </c>
      <c r="D76" s="4" t="s">
        <v>24</v>
      </c>
      <c r="E76" s="5" t="n">
        <v>19.46</v>
      </c>
      <c r="F76" s="6" t="n">
        <v>39787.59</v>
      </c>
      <c r="G76" s="6" t="n">
        <v>774266.48</v>
      </c>
      <c r="H76" s="6" t="n">
        <v>28647.06</v>
      </c>
      <c r="I76" s="6" t="n">
        <v>557471.87</v>
      </c>
      <c r="J76" s="7" t="n">
        <v>0.28</v>
      </c>
      <c r="K76" s="4" t="s">
        <v>25</v>
      </c>
      <c r="L76" s="4" t="s">
        <v>25</v>
      </c>
      <c r="M76" s="4" t="s">
        <v>26</v>
      </c>
      <c r="N76" s="4" t="s">
        <v>58</v>
      </c>
      <c r="O76" s="4" t="s">
        <v>63</v>
      </c>
      <c r="P76" s="4" t="s">
        <v>29</v>
      </c>
      <c r="Q76" s="4"/>
      <c r="R76" s="4"/>
      <c r="S76" s="4"/>
      <c r="T76" s="4" t="str">
        <f aca="false">A76&amp;"|"&amp;C76</f>
        <v>VITACON LORENA|RESIDENCIAL</v>
      </c>
      <c r="U76" s="4" t="str">
        <f aca="false">T76&amp;"|"&amp;TEXT(I76,"0.00")</f>
        <v>VITACON LORENA|RESIDENCIAL|557471.87</v>
      </c>
    </row>
    <row r="77" customFormat="false" ht="15" hidden="false" customHeight="true" outlineLevel="0" collapsed="false">
      <c r="A77" s="4" t="s">
        <v>109</v>
      </c>
      <c r="B77" s="4" t="s">
        <v>128</v>
      </c>
      <c r="C77" s="4" t="s">
        <v>47</v>
      </c>
      <c r="D77" s="4" t="s">
        <v>24</v>
      </c>
      <c r="E77" s="5" t="n">
        <v>46.68</v>
      </c>
      <c r="F77" s="6" t="n">
        <v>38205.68</v>
      </c>
      <c r="G77" s="6" t="n">
        <v>1783440.98</v>
      </c>
      <c r="H77" s="6" t="n">
        <v>25979.86</v>
      </c>
      <c r="I77" s="6" t="n">
        <v>1212739.87</v>
      </c>
      <c r="J77" s="7" t="n">
        <v>0.32</v>
      </c>
      <c r="K77" s="4" t="s">
        <v>25</v>
      </c>
      <c r="L77" s="4" t="s">
        <v>25</v>
      </c>
      <c r="M77" s="4" t="s">
        <v>26</v>
      </c>
      <c r="N77" s="4" t="s">
        <v>58</v>
      </c>
      <c r="O77" s="4" t="s">
        <v>129</v>
      </c>
      <c r="P77" s="4" t="s">
        <v>29</v>
      </c>
      <c r="Q77" s="4"/>
      <c r="R77" s="4"/>
      <c r="S77" s="4"/>
      <c r="T77" s="4" t="str">
        <f aca="false">A77&amp;"|"&amp;C77</f>
        <v>VITACON LORENA|RESIDENCIAL</v>
      </c>
      <c r="U77" s="4" t="str">
        <f aca="false">T77&amp;"|"&amp;TEXT(I77,"0.00")</f>
        <v>VITACON LORENA|RESIDENCIAL|1212739.87</v>
      </c>
    </row>
    <row r="78" customFormat="false" ht="15" hidden="false" customHeight="true" outlineLevel="0" collapsed="false">
      <c r="A78" s="4" t="s">
        <v>109</v>
      </c>
      <c r="B78" s="4" t="s">
        <v>130</v>
      </c>
      <c r="C78" s="4" t="s">
        <v>47</v>
      </c>
      <c r="D78" s="4" t="s">
        <v>24</v>
      </c>
      <c r="E78" s="5" t="n">
        <v>34.39</v>
      </c>
      <c r="F78" s="6" t="n">
        <v>38226.69</v>
      </c>
      <c r="G78" s="6" t="n">
        <v>1314615.91</v>
      </c>
      <c r="H78" s="6" t="n">
        <v>25994.15</v>
      </c>
      <c r="I78" s="6" t="n">
        <v>893938.82</v>
      </c>
      <c r="J78" s="7" t="n">
        <v>0.32</v>
      </c>
      <c r="K78" s="4" t="s">
        <v>25</v>
      </c>
      <c r="L78" s="4" t="s">
        <v>25</v>
      </c>
      <c r="M78" s="4" t="s">
        <v>26</v>
      </c>
      <c r="N78" s="4" t="s">
        <v>58</v>
      </c>
      <c r="O78" s="4" t="s">
        <v>131</v>
      </c>
      <c r="P78" s="4" t="s">
        <v>29</v>
      </c>
      <c r="Q78" s="4"/>
      <c r="R78" s="4"/>
      <c r="S78" s="4"/>
      <c r="T78" s="4" t="str">
        <f aca="false">A78&amp;"|"&amp;C78</f>
        <v>VITACON LORENA|RESIDENCIAL</v>
      </c>
      <c r="U78" s="4" t="str">
        <f aca="false">T78&amp;"|"&amp;TEXT(I78,"0.00")</f>
        <v>VITACON LORENA|RESIDENCIAL|893938.82</v>
      </c>
    </row>
    <row r="79" customFormat="false" ht="15" hidden="false" customHeight="true" outlineLevel="0" collapsed="false">
      <c r="A79" s="4" t="s">
        <v>109</v>
      </c>
      <c r="B79" s="4" t="s">
        <v>132</v>
      </c>
      <c r="C79" s="4" t="s">
        <v>47</v>
      </c>
      <c r="D79" s="4" t="s">
        <v>24</v>
      </c>
      <c r="E79" s="5" t="n">
        <v>38.79</v>
      </c>
      <c r="F79" s="6" t="n">
        <v>34741.91</v>
      </c>
      <c r="G79" s="6" t="n">
        <v>1347638.84</v>
      </c>
      <c r="H79" s="6" t="n">
        <v>23624.5</v>
      </c>
      <c r="I79" s="6" t="n">
        <v>916394.41</v>
      </c>
      <c r="J79" s="7" t="n">
        <v>0.32</v>
      </c>
      <c r="K79" s="4" t="s">
        <v>25</v>
      </c>
      <c r="L79" s="4" t="s">
        <v>25</v>
      </c>
      <c r="M79" s="4" t="s">
        <v>26</v>
      </c>
      <c r="N79" s="4" t="s">
        <v>58</v>
      </c>
      <c r="O79" s="4" t="s">
        <v>131</v>
      </c>
      <c r="P79" s="4" t="s">
        <v>29</v>
      </c>
      <c r="Q79" s="4"/>
      <c r="R79" s="4"/>
      <c r="S79" s="4"/>
      <c r="T79" s="4" t="str">
        <f aca="false">A79&amp;"|"&amp;C79</f>
        <v>VITACON LORENA|RESIDENCIAL</v>
      </c>
      <c r="U79" s="4" t="str">
        <f aca="false">T79&amp;"|"&amp;TEXT(I79,"0.00")</f>
        <v>VITACON LORENA|RESIDENCIAL|916394.41</v>
      </c>
    </row>
    <row r="80" customFormat="false" ht="15" hidden="false" customHeight="true" outlineLevel="0" collapsed="false">
      <c r="A80" s="4" t="s">
        <v>109</v>
      </c>
      <c r="B80" s="4" t="s">
        <v>133</v>
      </c>
      <c r="C80" s="4" t="s">
        <v>47</v>
      </c>
      <c r="D80" s="4" t="s">
        <v>24</v>
      </c>
      <c r="E80" s="5" t="n">
        <v>39.54</v>
      </c>
      <c r="F80" s="6" t="n">
        <v>38922.52</v>
      </c>
      <c r="G80" s="6" t="n">
        <v>1538996.51</v>
      </c>
      <c r="H80" s="6" t="n">
        <v>26467.31</v>
      </c>
      <c r="I80" s="6" t="n">
        <v>1046517.63</v>
      </c>
      <c r="J80" s="7" t="n">
        <v>0.32</v>
      </c>
      <c r="K80" s="4" t="s">
        <v>25</v>
      </c>
      <c r="L80" s="4" t="s">
        <v>25</v>
      </c>
      <c r="M80" s="4" t="s">
        <v>26</v>
      </c>
      <c r="N80" s="4" t="s">
        <v>58</v>
      </c>
      <c r="O80" s="4" t="s">
        <v>131</v>
      </c>
      <c r="P80" s="4" t="s">
        <v>29</v>
      </c>
      <c r="Q80" s="4"/>
      <c r="R80" s="4"/>
      <c r="S80" s="4"/>
      <c r="T80" s="4" t="str">
        <f aca="false">A80&amp;"|"&amp;C80</f>
        <v>VITACON LORENA|RESIDENCIAL</v>
      </c>
      <c r="U80" s="4" t="str">
        <f aca="false">T80&amp;"|"&amp;TEXT(I80,"0.00")</f>
        <v>VITACON LORENA|RESIDENCIAL|1046517.63</v>
      </c>
    </row>
    <row r="81" customFormat="false" ht="15" hidden="false" customHeight="true" outlineLevel="0" collapsed="false">
      <c r="A81" s="4" t="s">
        <v>109</v>
      </c>
      <c r="B81" s="4" t="s">
        <v>134</v>
      </c>
      <c r="C81" s="4" t="s">
        <v>47</v>
      </c>
      <c r="D81" s="4" t="s">
        <v>24</v>
      </c>
      <c r="E81" s="5" t="n">
        <v>130.7</v>
      </c>
      <c r="F81" s="6" t="n">
        <v>27947.5</v>
      </c>
      <c r="G81" s="6" t="n">
        <v>3652738.89</v>
      </c>
      <c r="H81" s="6" t="n">
        <v>19004.3</v>
      </c>
      <c r="I81" s="6" t="n">
        <v>2483862.45</v>
      </c>
      <c r="J81" s="7" t="n">
        <v>0.32</v>
      </c>
      <c r="K81" s="4" t="s">
        <v>25</v>
      </c>
      <c r="L81" s="4" t="s">
        <v>25</v>
      </c>
      <c r="M81" s="4" t="s">
        <v>26</v>
      </c>
      <c r="N81" s="4" t="s">
        <v>58</v>
      </c>
      <c r="O81" s="4" t="s">
        <v>135</v>
      </c>
      <c r="P81" s="4" t="s">
        <v>29</v>
      </c>
      <c r="Q81" s="4"/>
      <c r="R81" s="4"/>
      <c r="S81" s="4"/>
      <c r="T81" s="4" t="str">
        <f aca="false">A81&amp;"|"&amp;C81</f>
        <v>VITACON LORENA|RESIDENCIAL</v>
      </c>
      <c r="U81" s="4" t="str">
        <f aca="false">T81&amp;"|"&amp;TEXT(I81,"0.00")</f>
        <v>VITACON LORENA|RESIDENCIAL|2483862.45</v>
      </c>
    </row>
    <row r="82" customFormat="false" ht="15" hidden="false" customHeight="true" outlineLevel="0" collapsed="false">
      <c r="A82" s="4" t="s">
        <v>109</v>
      </c>
      <c r="B82" s="4" t="s">
        <v>136</v>
      </c>
      <c r="C82" s="4" t="s">
        <v>47</v>
      </c>
      <c r="D82" s="4" t="s">
        <v>24</v>
      </c>
      <c r="E82" s="5" t="n">
        <v>38.79</v>
      </c>
      <c r="F82" s="6" t="n">
        <v>39630.28</v>
      </c>
      <c r="G82" s="6" t="n">
        <v>1537258.75</v>
      </c>
      <c r="H82" s="6" t="n">
        <v>26948.59</v>
      </c>
      <c r="I82" s="6" t="n">
        <v>1045335.95</v>
      </c>
      <c r="J82" s="7" t="n">
        <v>0.32</v>
      </c>
      <c r="K82" s="4" t="s">
        <v>25</v>
      </c>
      <c r="L82" s="4" t="s">
        <v>25</v>
      </c>
      <c r="M82" s="4" t="s">
        <v>26</v>
      </c>
      <c r="N82" s="4" t="s">
        <v>58</v>
      </c>
      <c r="O82" s="4" t="s">
        <v>131</v>
      </c>
      <c r="P82" s="4" t="s">
        <v>29</v>
      </c>
      <c r="Q82" s="4"/>
      <c r="R82" s="4"/>
      <c r="S82" s="4"/>
      <c r="T82" s="4" t="str">
        <f aca="false">A82&amp;"|"&amp;C82</f>
        <v>VITACON LORENA|RESIDENCIAL</v>
      </c>
      <c r="U82" s="4" t="str">
        <f aca="false">T82&amp;"|"&amp;TEXT(I82,"0.00")</f>
        <v>VITACON LORENA|RESIDENCIAL|1045335.95</v>
      </c>
    </row>
    <row r="83" customFormat="false" ht="15" hidden="false" customHeight="true" outlineLevel="0" collapsed="false">
      <c r="A83" s="4" t="s">
        <v>109</v>
      </c>
      <c r="B83" s="4" t="s">
        <v>137</v>
      </c>
      <c r="C83" s="4" t="s">
        <v>47</v>
      </c>
      <c r="D83" s="4" t="s">
        <v>24</v>
      </c>
      <c r="E83" s="5" t="n">
        <v>127.3</v>
      </c>
      <c r="F83" s="6" t="n">
        <v>28457.98</v>
      </c>
      <c r="G83" s="6" t="n">
        <v>3622700.24</v>
      </c>
      <c r="H83" s="6" t="n">
        <v>19351.42</v>
      </c>
      <c r="I83" s="6" t="n">
        <v>2463436.16</v>
      </c>
      <c r="J83" s="7" t="n">
        <v>0.32</v>
      </c>
      <c r="K83" s="4" t="s">
        <v>25</v>
      </c>
      <c r="L83" s="4" t="s">
        <v>25</v>
      </c>
      <c r="M83" s="4" t="s">
        <v>26</v>
      </c>
      <c r="N83" s="4" t="s">
        <v>58</v>
      </c>
      <c r="O83" s="4" t="s">
        <v>138</v>
      </c>
      <c r="P83" s="4" t="s">
        <v>29</v>
      </c>
      <c r="Q83" s="4"/>
      <c r="R83" s="4"/>
      <c r="S83" s="4"/>
      <c r="T83" s="4" t="str">
        <f aca="false">A83&amp;"|"&amp;C83</f>
        <v>VITACON LORENA|RESIDENCIAL</v>
      </c>
      <c r="U83" s="4" t="str">
        <f aca="false">T83&amp;"|"&amp;TEXT(I83,"0.00")</f>
        <v>VITACON LORENA|RESIDENCIAL|2463436.16</v>
      </c>
    </row>
    <row r="84" customFormat="false" ht="15" hidden="false" customHeight="true" outlineLevel="0" collapsed="false">
      <c r="A84" s="4" t="s">
        <v>109</v>
      </c>
      <c r="B84" s="4" t="s">
        <v>139</v>
      </c>
      <c r="C84" s="4" t="s">
        <v>47</v>
      </c>
      <c r="D84" s="4" t="s">
        <v>24</v>
      </c>
      <c r="E84" s="5" t="n">
        <v>46.68</v>
      </c>
      <c r="F84" s="6" t="n">
        <v>39535.22</v>
      </c>
      <c r="G84" s="6" t="n">
        <v>1845503.84</v>
      </c>
      <c r="H84" s="6" t="n">
        <v>26883.95</v>
      </c>
      <c r="I84" s="6" t="n">
        <v>1254942.61</v>
      </c>
      <c r="J84" s="7" t="n">
        <v>0.32</v>
      </c>
      <c r="K84" s="4" t="s">
        <v>25</v>
      </c>
      <c r="L84" s="4" t="s">
        <v>25</v>
      </c>
      <c r="M84" s="4" t="s">
        <v>26</v>
      </c>
      <c r="N84" s="4" t="s">
        <v>58</v>
      </c>
      <c r="O84" s="4" t="s">
        <v>129</v>
      </c>
      <c r="P84" s="4" t="s">
        <v>29</v>
      </c>
      <c r="Q84" s="4"/>
      <c r="R84" s="4"/>
      <c r="S84" s="4"/>
      <c r="T84" s="4" t="str">
        <f aca="false">A84&amp;"|"&amp;C84</f>
        <v>VITACON LORENA|RESIDENCIAL</v>
      </c>
      <c r="U84" s="4" t="str">
        <f aca="false">T84&amp;"|"&amp;TEXT(I84,"0.00")</f>
        <v>VITACON LORENA|RESIDENCIAL|1254942.61</v>
      </c>
    </row>
    <row r="85" customFormat="false" ht="15" hidden="false" customHeight="true" outlineLevel="0" collapsed="false">
      <c r="A85" s="4" t="s">
        <v>140</v>
      </c>
      <c r="B85" s="4" t="s">
        <v>141</v>
      </c>
      <c r="C85" s="4" t="s">
        <v>23</v>
      </c>
      <c r="D85" s="4" t="s">
        <v>24</v>
      </c>
      <c r="E85" s="5" t="n">
        <v>23.4</v>
      </c>
      <c r="F85" s="6" t="n">
        <v>30883.17</v>
      </c>
      <c r="G85" s="6" t="n">
        <v>722666.17</v>
      </c>
      <c r="H85" s="6" t="n">
        <v>24706.54</v>
      </c>
      <c r="I85" s="6" t="n">
        <v>578132.94</v>
      </c>
      <c r="J85" s="7" t="n">
        <v>0.2</v>
      </c>
      <c r="K85" s="4" t="s">
        <v>25</v>
      </c>
      <c r="L85" s="4" t="s">
        <v>25</v>
      </c>
      <c r="M85" s="4" t="s">
        <v>142</v>
      </c>
      <c r="N85" s="4" t="s">
        <v>94</v>
      </c>
      <c r="O85" s="4" t="s">
        <v>113</v>
      </c>
      <c r="P85" s="4" t="s">
        <v>29</v>
      </c>
      <c r="Q85" s="4"/>
      <c r="R85" s="4"/>
      <c r="S85" s="4"/>
      <c r="T85" s="4" t="str">
        <f aca="false">A85&amp;"|"&amp;C85</f>
        <v>VITACON MAESTRO CARDIM|NR</v>
      </c>
      <c r="U85" s="4" t="str">
        <f aca="false">T85&amp;"|"&amp;TEXT(I85,"0.00")</f>
        <v>VITACON MAESTRO CARDIM|NR|578132.94</v>
      </c>
    </row>
    <row r="86" customFormat="false" ht="15" hidden="false" customHeight="true" outlineLevel="0" collapsed="false">
      <c r="A86" s="4" t="s">
        <v>140</v>
      </c>
      <c r="B86" s="4" t="s">
        <v>143</v>
      </c>
      <c r="C86" s="4" t="s">
        <v>23</v>
      </c>
      <c r="D86" s="4" t="s">
        <v>24</v>
      </c>
      <c r="E86" s="5" t="n">
        <v>23.85</v>
      </c>
      <c r="F86" s="6" t="n">
        <v>30300.47</v>
      </c>
      <c r="G86" s="6" t="n">
        <v>722666.17</v>
      </c>
      <c r="H86" s="6" t="n">
        <v>24240.37</v>
      </c>
      <c r="I86" s="6" t="n">
        <v>578132.94</v>
      </c>
      <c r="J86" s="7" t="n">
        <v>0.2</v>
      </c>
      <c r="K86" s="4" t="s">
        <v>25</v>
      </c>
      <c r="L86" s="4" t="s">
        <v>25</v>
      </c>
      <c r="M86" s="4" t="s">
        <v>142</v>
      </c>
      <c r="N86" s="4" t="s">
        <v>94</v>
      </c>
      <c r="O86" s="4" t="s">
        <v>113</v>
      </c>
      <c r="P86" s="4" t="s">
        <v>29</v>
      </c>
      <c r="Q86" s="4"/>
      <c r="R86" s="4"/>
      <c r="S86" s="4"/>
      <c r="T86" s="4" t="str">
        <f aca="false">A86&amp;"|"&amp;C86</f>
        <v>VITACON MAESTRO CARDIM|NR</v>
      </c>
      <c r="U86" s="4" t="str">
        <f aca="false">T86&amp;"|"&amp;TEXT(I86,"0.00")</f>
        <v>VITACON MAESTRO CARDIM|NR|578132.94</v>
      </c>
    </row>
    <row r="87" customFormat="false" ht="15" hidden="false" customHeight="true" outlineLevel="0" collapsed="false">
      <c r="A87" s="4" t="s">
        <v>140</v>
      </c>
      <c r="B87" s="4" t="s">
        <v>144</v>
      </c>
      <c r="C87" s="4" t="s">
        <v>23</v>
      </c>
      <c r="D87" s="4" t="s">
        <v>24</v>
      </c>
      <c r="E87" s="5" t="n">
        <v>23.94</v>
      </c>
      <c r="F87" s="6" t="n">
        <v>25844.75</v>
      </c>
      <c r="G87" s="6" t="n">
        <v>618723.21</v>
      </c>
      <c r="H87" s="6" t="n">
        <v>20675.8</v>
      </c>
      <c r="I87" s="6" t="n">
        <v>494978.57</v>
      </c>
      <c r="J87" s="7" t="n">
        <v>0.2</v>
      </c>
      <c r="K87" s="4" t="s">
        <v>25</v>
      </c>
      <c r="L87" s="4" t="s">
        <v>25</v>
      </c>
      <c r="M87" s="4" t="s">
        <v>142</v>
      </c>
      <c r="N87" s="4" t="s">
        <v>94</v>
      </c>
      <c r="O87" s="4" t="s">
        <v>113</v>
      </c>
      <c r="P87" s="4" t="s">
        <v>29</v>
      </c>
      <c r="Q87" s="4"/>
      <c r="R87" s="4"/>
      <c r="S87" s="4"/>
      <c r="T87" s="4" t="str">
        <f aca="false">A87&amp;"|"&amp;C87</f>
        <v>VITACON MAESTRO CARDIM|NR</v>
      </c>
      <c r="U87" s="4" t="str">
        <f aca="false">T87&amp;"|"&amp;TEXT(I87,"0.00")</f>
        <v>VITACON MAESTRO CARDIM|NR|494978.57</v>
      </c>
    </row>
    <row r="88" customFormat="false" ht="15" hidden="false" customHeight="true" outlineLevel="0" collapsed="false">
      <c r="A88" s="4" t="s">
        <v>140</v>
      </c>
      <c r="B88" s="4" t="s">
        <v>145</v>
      </c>
      <c r="C88" s="4" t="s">
        <v>47</v>
      </c>
      <c r="D88" s="4" t="s">
        <v>24</v>
      </c>
      <c r="E88" s="5" t="n">
        <v>32.99</v>
      </c>
      <c r="F88" s="6" t="n">
        <v>25972.1</v>
      </c>
      <c r="G88" s="6" t="n">
        <v>856819.51</v>
      </c>
      <c r="H88" s="6" t="n">
        <v>20777.68</v>
      </c>
      <c r="I88" s="6" t="n">
        <v>685455.61</v>
      </c>
      <c r="J88" s="7" t="n">
        <v>0.2</v>
      </c>
      <c r="K88" s="4" t="s">
        <v>25</v>
      </c>
      <c r="L88" s="4" t="s">
        <v>25</v>
      </c>
      <c r="M88" s="4" t="s">
        <v>142</v>
      </c>
      <c r="N88" s="4" t="s">
        <v>94</v>
      </c>
      <c r="O88" s="4" t="s">
        <v>63</v>
      </c>
      <c r="P88" s="4" t="s">
        <v>29</v>
      </c>
      <c r="Q88" s="4"/>
      <c r="R88" s="4"/>
      <c r="S88" s="4"/>
      <c r="T88" s="4" t="str">
        <f aca="false">A88&amp;"|"&amp;C88</f>
        <v>VITACON MAESTRO CARDIM|RESIDENCIAL</v>
      </c>
      <c r="U88" s="4" t="str">
        <f aca="false">T88&amp;"|"&amp;TEXT(I88,"0.00")</f>
        <v>VITACON MAESTRO CARDIM|RESIDENCIAL|685455.61</v>
      </c>
    </row>
    <row r="89" customFormat="false" ht="15" hidden="false" customHeight="true" outlineLevel="0" collapsed="false">
      <c r="A89" s="4" t="s">
        <v>140</v>
      </c>
      <c r="B89" s="4" t="s">
        <v>146</v>
      </c>
      <c r="C89" s="4" t="s">
        <v>23</v>
      </c>
      <c r="D89" s="4" t="s">
        <v>24</v>
      </c>
      <c r="E89" s="5" t="n">
        <v>25.49</v>
      </c>
      <c r="F89" s="6" t="n">
        <v>25442.41</v>
      </c>
      <c r="G89" s="6" t="n">
        <v>648526.94</v>
      </c>
      <c r="H89" s="6" t="n">
        <v>20353.93</v>
      </c>
      <c r="I89" s="6" t="n">
        <v>518821.55</v>
      </c>
      <c r="J89" s="7" t="n">
        <v>0.2</v>
      </c>
      <c r="K89" s="4" t="s">
        <v>25</v>
      </c>
      <c r="L89" s="4" t="s">
        <v>25</v>
      </c>
      <c r="M89" s="4" t="s">
        <v>142</v>
      </c>
      <c r="N89" s="4" t="s">
        <v>94</v>
      </c>
      <c r="O89" s="4" t="s">
        <v>28</v>
      </c>
      <c r="P89" s="4" t="s">
        <v>29</v>
      </c>
      <c r="Q89" s="4"/>
      <c r="R89" s="4"/>
      <c r="S89" s="4"/>
      <c r="T89" s="4" t="str">
        <f aca="false">A89&amp;"|"&amp;C89</f>
        <v>VITACON MAESTRO CARDIM|NR</v>
      </c>
      <c r="U89" s="4" t="str">
        <f aca="false">T89&amp;"|"&amp;TEXT(I89,"0.00")</f>
        <v>VITACON MAESTRO CARDIM|NR|518821.55</v>
      </c>
    </row>
    <row r="90" customFormat="false" ht="15" hidden="false" customHeight="true" outlineLevel="0" collapsed="false">
      <c r="A90" s="4" t="s">
        <v>140</v>
      </c>
      <c r="B90" s="4" t="s">
        <v>147</v>
      </c>
      <c r="C90" s="4" t="s">
        <v>23</v>
      </c>
      <c r="D90" s="4" t="s">
        <v>24</v>
      </c>
      <c r="E90" s="5" t="n">
        <v>26.66</v>
      </c>
      <c r="F90" s="6" t="n">
        <v>25347.96</v>
      </c>
      <c r="G90" s="6" t="n">
        <v>675776.5</v>
      </c>
      <c r="H90" s="6" t="n">
        <v>20278.36</v>
      </c>
      <c r="I90" s="6" t="n">
        <v>540621.2</v>
      </c>
      <c r="J90" s="7" t="n">
        <v>0.2</v>
      </c>
      <c r="K90" s="4" t="s">
        <v>25</v>
      </c>
      <c r="L90" s="4" t="s">
        <v>25</v>
      </c>
      <c r="M90" s="4" t="s">
        <v>142</v>
      </c>
      <c r="N90" s="4" t="s">
        <v>94</v>
      </c>
      <c r="O90" s="4" t="s">
        <v>113</v>
      </c>
      <c r="P90" s="4" t="s">
        <v>29</v>
      </c>
      <c r="Q90" s="4"/>
      <c r="R90" s="4"/>
      <c r="S90" s="4"/>
      <c r="T90" s="4" t="str">
        <f aca="false">A90&amp;"|"&amp;C90</f>
        <v>VITACON MAESTRO CARDIM|NR</v>
      </c>
      <c r="U90" s="4" t="str">
        <f aca="false">T90&amp;"|"&amp;TEXT(I90,"0.00")</f>
        <v>VITACON MAESTRO CARDIM|NR|540621.20</v>
      </c>
    </row>
    <row r="91" customFormat="false" ht="15" hidden="false" customHeight="true" outlineLevel="0" collapsed="false">
      <c r="A91" s="4" t="s">
        <v>140</v>
      </c>
      <c r="B91" s="4" t="s">
        <v>148</v>
      </c>
      <c r="C91" s="4" t="s">
        <v>23</v>
      </c>
      <c r="D91" s="4" t="s">
        <v>24</v>
      </c>
      <c r="E91" s="5" t="n">
        <v>26.9</v>
      </c>
      <c r="F91" s="6" t="n">
        <v>25196.58</v>
      </c>
      <c r="G91" s="6" t="n">
        <v>677788.12</v>
      </c>
      <c r="H91" s="6" t="n">
        <v>20157.27</v>
      </c>
      <c r="I91" s="6" t="n">
        <v>542230.5</v>
      </c>
      <c r="J91" s="7" t="n">
        <v>0.2</v>
      </c>
      <c r="K91" s="4" t="s">
        <v>25</v>
      </c>
      <c r="L91" s="4" t="s">
        <v>25</v>
      </c>
      <c r="M91" s="4" t="s">
        <v>142</v>
      </c>
      <c r="N91" s="4" t="s">
        <v>94</v>
      </c>
      <c r="O91" s="4" t="s">
        <v>113</v>
      </c>
      <c r="P91" s="4" t="s">
        <v>29</v>
      </c>
      <c r="Q91" s="4"/>
      <c r="R91" s="4"/>
      <c r="S91" s="4"/>
      <c r="T91" s="4" t="str">
        <f aca="false">A91&amp;"|"&amp;C91</f>
        <v>VITACON MAESTRO CARDIM|NR</v>
      </c>
      <c r="U91" s="4" t="str">
        <f aca="false">T91&amp;"|"&amp;TEXT(I91,"0.00")</f>
        <v>VITACON MAESTRO CARDIM|NR|542230.50</v>
      </c>
    </row>
    <row r="92" customFormat="false" ht="15" hidden="false" customHeight="true" outlineLevel="0" collapsed="false">
      <c r="A92" s="4" t="s">
        <v>140</v>
      </c>
      <c r="B92" s="4" t="s">
        <v>149</v>
      </c>
      <c r="C92" s="4" t="s">
        <v>23</v>
      </c>
      <c r="D92" s="4" t="s">
        <v>24</v>
      </c>
      <c r="E92" s="5" t="n">
        <v>28.19</v>
      </c>
      <c r="F92" s="6" t="n">
        <v>24596.67</v>
      </c>
      <c r="G92" s="6" t="n">
        <v>693380.25</v>
      </c>
      <c r="H92" s="6" t="n">
        <v>19677.34</v>
      </c>
      <c r="I92" s="6" t="n">
        <v>554704.2</v>
      </c>
      <c r="J92" s="7" t="n">
        <v>0.2</v>
      </c>
      <c r="K92" s="4" t="s">
        <v>25</v>
      </c>
      <c r="L92" s="4" t="s">
        <v>25</v>
      </c>
      <c r="M92" s="4" t="s">
        <v>142</v>
      </c>
      <c r="N92" s="4" t="s">
        <v>94</v>
      </c>
      <c r="O92" s="4" t="s">
        <v>113</v>
      </c>
      <c r="P92" s="4" t="s">
        <v>29</v>
      </c>
      <c r="Q92" s="4"/>
      <c r="R92" s="4"/>
      <c r="S92" s="4"/>
      <c r="T92" s="4" t="str">
        <f aca="false">A92&amp;"|"&amp;C92</f>
        <v>VITACON MAESTRO CARDIM|NR</v>
      </c>
      <c r="U92" s="4" t="str">
        <f aca="false">T92&amp;"|"&amp;TEXT(I92,"0.00")</f>
        <v>VITACON MAESTRO CARDIM|NR|554704.20</v>
      </c>
    </row>
    <row r="93" customFormat="false" ht="15" hidden="false" customHeight="true" outlineLevel="0" collapsed="false">
      <c r="A93" s="4" t="s">
        <v>140</v>
      </c>
      <c r="B93" s="4" t="s">
        <v>150</v>
      </c>
      <c r="C93" s="4" t="s">
        <v>23</v>
      </c>
      <c r="D93" s="4" t="s">
        <v>24</v>
      </c>
      <c r="E93" s="5" t="n">
        <v>30.72</v>
      </c>
      <c r="F93" s="6" t="n">
        <v>24547.98</v>
      </c>
      <c r="G93" s="6" t="n">
        <v>754114.09</v>
      </c>
      <c r="H93" s="6" t="n">
        <v>19638.39</v>
      </c>
      <c r="I93" s="6" t="n">
        <v>603291.27</v>
      </c>
      <c r="J93" s="7" t="n">
        <v>0.2</v>
      </c>
      <c r="K93" s="4" t="s">
        <v>25</v>
      </c>
      <c r="L93" s="4" t="s">
        <v>25</v>
      </c>
      <c r="M93" s="4" t="s">
        <v>142</v>
      </c>
      <c r="N93" s="4" t="s">
        <v>94</v>
      </c>
      <c r="O93" s="4" t="s">
        <v>113</v>
      </c>
      <c r="P93" s="4" t="s">
        <v>29</v>
      </c>
      <c r="Q93" s="4"/>
      <c r="R93" s="4"/>
      <c r="S93" s="4"/>
      <c r="T93" s="4" t="str">
        <f aca="false">A93&amp;"|"&amp;C93</f>
        <v>VITACON MAESTRO CARDIM|NR</v>
      </c>
      <c r="U93" s="4" t="str">
        <f aca="false">T93&amp;"|"&amp;TEXT(I93,"0.00")</f>
        <v>VITACON MAESTRO CARDIM|NR|603291.27</v>
      </c>
    </row>
    <row r="94" customFormat="false" ht="15" hidden="false" customHeight="true" outlineLevel="0" collapsed="false">
      <c r="A94" s="4" t="s">
        <v>140</v>
      </c>
      <c r="B94" s="4" t="s">
        <v>151</v>
      </c>
      <c r="C94" s="4" t="s">
        <v>23</v>
      </c>
      <c r="D94" s="4" t="s">
        <v>24</v>
      </c>
      <c r="E94" s="5" t="n">
        <v>30.75</v>
      </c>
      <c r="F94" s="6" t="n">
        <v>24547.46</v>
      </c>
      <c r="G94" s="6" t="n">
        <v>754834.26</v>
      </c>
      <c r="H94" s="6" t="n">
        <v>19637.96</v>
      </c>
      <c r="I94" s="6" t="n">
        <v>603867.41</v>
      </c>
      <c r="J94" s="7" t="n">
        <v>0.2</v>
      </c>
      <c r="K94" s="4" t="s">
        <v>25</v>
      </c>
      <c r="L94" s="4" t="s">
        <v>25</v>
      </c>
      <c r="M94" s="4" t="s">
        <v>142</v>
      </c>
      <c r="N94" s="4" t="s">
        <v>94</v>
      </c>
      <c r="O94" s="4" t="s">
        <v>113</v>
      </c>
      <c r="P94" s="4" t="s">
        <v>29</v>
      </c>
      <c r="Q94" s="4"/>
      <c r="R94" s="4"/>
      <c r="S94" s="4"/>
      <c r="T94" s="4" t="str">
        <f aca="false">A94&amp;"|"&amp;C94</f>
        <v>VITACON MAESTRO CARDIM|NR</v>
      </c>
      <c r="U94" s="4" t="str">
        <f aca="false">T94&amp;"|"&amp;TEXT(I94,"0.00")</f>
        <v>VITACON MAESTRO CARDIM|NR|603867.41</v>
      </c>
    </row>
    <row r="95" customFormat="false" ht="15" hidden="false" customHeight="true" outlineLevel="0" collapsed="false">
      <c r="A95" s="4" t="s">
        <v>140</v>
      </c>
      <c r="B95" s="4" t="s">
        <v>152</v>
      </c>
      <c r="C95" s="4" t="s">
        <v>23</v>
      </c>
      <c r="D95" s="4" t="s">
        <v>24</v>
      </c>
      <c r="E95" s="5" t="n">
        <v>31.15</v>
      </c>
      <c r="F95" s="6" t="n">
        <v>22762.69</v>
      </c>
      <c r="G95" s="6" t="n">
        <v>709057.87</v>
      </c>
      <c r="H95" s="6" t="n">
        <v>18210.15</v>
      </c>
      <c r="I95" s="6" t="n">
        <v>567246.3</v>
      </c>
      <c r="J95" s="7" t="n">
        <v>0.2</v>
      </c>
      <c r="K95" s="4" t="s">
        <v>25</v>
      </c>
      <c r="L95" s="4" t="s">
        <v>25</v>
      </c>
      <c r="M95" s="4" t="s">
        <v>142</v>
      </c>
      <c r="N95" s="4" t="s">
        <v>94</v>
      </c>
      <c r="O95" s="4" t="s">
        <v>113</v>
      </c>
      <c r="P95" s="4" t="s">
        <v>29</v>
      </c>
      <c r="Q95" s="4"/>
      <c r="R95" s="4"/>
      <c r="S95" s="4"/>
      <c r="T95" s="4" t="str">
        <f aca="false">A95&amp;"|"&amp;C95</f>
        <v>VITACON MAESTRO CARDIM|NR</v>
      </c>
      <c r="U95" s="4" t="str">
        <f aca="false">T95&amp;"|"&amp;TEXT(I95,"0.00")</f>
        <v>VITACON MAESTRO CARDIM|NR|567246.30</v>
      </c>
    </row>
    <row r="96" customFormat="false" ht="15" hidden="false" customHeight="true" outlineLevel="0" collapsed="false">
      <c r="A96" s="4" t="s">
        <v>140</v>
      </c>
      <c r="B96" s="4" t="s">
        <v>153</v>
      </c>
      <c r="C96" s="4" t="s">
        <v>23</v>
      </c>
      <c r="D96" s="4" t="s">
        <v>24</v>
      </c>
      <c r="E96" s="5" t="n">
        <v>31.67</v>
      </c>
      <c r="F96" s="6" t="n">
        <v>24602.33</v>
      </c>
      <c r="G96" s="6" t="n">
        <v>779155.72</v>
      </c>
      <c r="H96" s="6" t="n">
        <v>19681.86</v>
      </c>
      <c r="I96" s="6" t="n">
        <v>623324.58</v>
      </c>
      <c r="J96" s="7" t="n">
        <v>0.2</v>
      </c>
      <c r="K96" s="4" t="s">
        <v>25</v>
      </c>
      <c r="L96" s="4" t="s">
        <v>25</v>
      </c>
      <c r="M96" s="4" t="s">
        <v>142</v>
      </c>
      <c r="N96" s="4" t="s">
        <v>94</v>
      </c>
      <c r="O96" s="4" t="s">
        <v>113</v>
      </c>
      <c r="P96" s="4" t="s">
        <v>29</v>
      </c>
      <c r="Q96" s="4"/>
      <c r="R96" s="4"/>
      <c r="S96" s="4"/>
      <c r="T96" s="4" t="str">
        <f aca="false">A96&amp;"|"&amp;C96</f>
        <v>VITACON MAESTRO CARDIM|NR</v>
      </c>
      <c r="U96" s="4" t="str">
        <f aca="false">T96&amp;"|"&amp;TEXT(I96,"0.00")</f>
        <v>VITACON MAESTRO CARDIM|NR|623324.58</v>
      </c>
    </row>
    <row r="97" customFormat="false" ht="15" hidden="false" customHeight="true" outlineLevel="0" collapsed="false">
      <c r="A97" s="4" t="s">
        <v>140</v>
      </c>
      <c r="B97" s="4" t="s">
        <v>154</v>
      </c>
      <c r="C97" s="4" t="s">
        <v>23</v>
      </c>
      <c r="D97" s="4" t="s">
        <v>24</v>
      </c>
      <c r="E97" s="5" t="n">
        <v>31.75</v>
      </c>
      <c r="F97" s="6" t="n">
        <v>24530.39</v>
      </c>
      <c r="G97" s="6" t="n">
        <v>778839.73</v>
      </c>
      <c r="H97" s="6" t="n">
        <v>19624.31</v>
      </c>
      <c r="I97" s="6" t="n">
        <v>623071.78</v>
      </c>
      <c r="J97" s="7" t="n">
        <v>0.2</v>
      </c>
      <c r="K97" s="4" t="s">
        <v>25</v>
      </c>
      <c r="L97" s="4" t="s">
        <v>25</v>
      </c>
      <c r="M97" s="4" t="s">
        <v>142</v>
      </c>
      <c r="N97" s="4" t="s">
        <v>94</v>
      </c>
      <c r="O97" s="4" t="s">
        <v>113</v>
      </c>
      <c r="P97" s="4" t="s">
        <v>29</v>
      </c>
      <c r="Q97" s="4"/>
      <c r="R97" s="4"/>
      <c r="S97" s="4"/>
      <c r="T97" s="4" t="str">
        <f aca="false">A97&amp;"|"&amp;C97</f>
        <v>VITACON MAESTRO CARDIM|NR</v>
      </c>
      <c r="U97" s="4" t="str">
        <f aca="false">T97&amp;"|"&amp;TEXT(I97,"0.00")</f>
        <v>VITACON MAESTRO CARDIM|NR|623071.78</v>
      </c>
    </row>
    <row r="98" customFormat="false" ht="15" hidden="false" customHeight="true" outlineLevel="0" collapsed="false">
      <c r="A98" s="4" t="s">
        <v>140</v>
      </c>
      <c r="B98" s="4" t="s">
        <v>155</v>
      </c>
      <c r="C98" s="4" t="s">
        <v>23</v>
      </c>
      <c r="D98" s="4" t="s">
        <v>24</v>
      </c>
      <c r="E98" s="5" t="n">
        <v>32.1</v>
      </c>
      <c r="F98" s="6" t="n">
        <v>24022.77</v>
      </c>
      <c r="G98" s="6" t="n">
        <v>771131.02</v>
      </c>
      <c r="H98" s="6" t="n">
        <v>19218.22</v>
      </c>
      <c r="I98" s="6" t="n">
        <v>616904.82</v>
      </c>
      <c r="J98" s="7" t="n">
        <v>0.2</v>
      </c>
      <c r="K98" s="4" t="s">
        <v>25</v>
      </c>
      <c r="L98" s="4" t="s">
        <v>25</v>
      </c>
      <c r="M98" s="4" t="s">
        <v>142</v>
      </c>
      <c r="N98" s="4" t="s">
        <v>94</v>
      </c>
      <c r="O98" s="4" t="s">
        <v>28</v>
      </c>
      <c r="P98" s="4" t="s">
        <v>29</v>
      </c>
      <c r="Q98" s="4"/>
      <c r="R98" s="4"/>
      <c r="S98" s="4"/>
      <c r="T98" s="4" t="str">
        <f aca="false">A98&amp;"|"&amp;C98</f>
        <v>VITACON MAESTRO CARDIM|NR</v>
      </c>
      <c r="U98" s="4" t="str">
        <f aca="false">T98&amp;"|"&amp;TEXT(I98,"0.00")</f>
        <v>VITACON MAESTRO CARDIM|NR|616904.82</v>
      </c>
    </row>
    <row r="99" customFormat="false" ht="15" hidden="false" customHeight="true" outlineLevel="0" collapsed="false">
      <c r="A99" s="4" t="s">
        <v>140</v>
      </c>
      <c r="B99" s="4" t="s">
        <v>156</v>
      </c>
      <c r="C99" s="4" t="s">
        <v>23</v>
      </c>
      <c r="D99" s="4" t="s">
        <v>24</v>
      </c>
      <c r="E99" s="5" t="n">
        <v>32.13</v>
      </c>
      <c r="F99" s="6" t="n">
        <v>24150.86</v>
      </c>
      <c r="G99" s="6" t="n">
        <v>775967.03</v>
      </c>
      <c r="H99" s="6" t="n">
        <v>19320.69</v>
      </c>
      <c r="I99" s="6" t="n">
        <v>620773.62</v>
      </c>
      <c r="J99" s="7" t="n">
        <v>0.2</v>
      </c>
      <c r="K99" s="4" t="s">
        <v>25</v>
      </c>
      <c r="L99" s="4" t="s">
        <v>25</v>
      </c>
      <c r="M99" s="4" t="s">
        <v>142</v>
      </c>
      <c r="N99" s="4" t="s">
        <v>94</v>
      </c>
      <c r="O99" s="4" t="s">
        <v>157</v>
      </c>
      <c r="P99" s="4" t="s">
        <v>29</v>
      </c>
      <c r="Q99" s="4"/>
      <c r="R99" s="4"/>
      <c r="S99" s="4"/>
      <c r="T99" s="4" t="str">
        <f aca="false">A99&amp;"|"&amp;C99</f>
        <v>VITACON MAESTRO CARDIM|NR</v>
      </c>
      <c r="U99" s="4" t="str">
        <f aca="false">T99&amp;"|"&amp;TEXT(I99,"0.00")</f>
        <v>VITACON MAESTRO CARDIM|NR|620773.62</v>
      </c>
    </row>
    <row r="100" customFormat="false" ht="15" hidden="false" customHeight="true" outlineLevel="0" collapsed="false">
      <c r="A100" s="4" t="s">
        <v>140</v>
      </c>
      <c r="B100" s="4" t="s">
        <v>158</v>
      </c>
      <c r="C100" s="4" t="s">
        <v>23</v>
      </c>
      <c r="D100" s="4" t="s">
        <v>24</v>
      </c>
      <c r="E100" s="5" t="n">
        <v>32.74</v>
      </c>
      <c r="F100" s="6" t="n">
        <v>24061.01</v>
      </c>
      <c r="G100" s="6" t="n">
        <v>787757.43</v>
      </c>
      <c r="H100" s="6" t="n">
        <v>19248.81</v>
      </c>
      <c r="I100" s="6" t="n">
        <v>630205.94</v>
      </c>
      <c r="J100" s="7" t="n">
        <v>0.2</v>
      </c>
      <c r="K100" s="4" t="s">
        <v>25</v>
      </c>
      <c r="L100" s="4" t="s">
        <v>25</v>
      </c>
      <c r="M100" s="4" t="s">
        <v>142</v>
      </c>
      <c r="N100" s="4" t="s">
        <v>94</v>
      </c>
      <c r="O100" s="4" t="s">
        <v>28</v>
      </c>
      <c r="P100" s="4" t="s">
        <v>29</v>
      </c>
      <c r="Q100" s="4"/>
      <c r="R100" s="4"/>
      <c r="S100" s="4"/>
      <c r="T100" s="4" t="str">
        <f aca="false">A100&amp;"|"&amp;C100</f>
        <v>VITACON MAESTRO CARDIM|NR</v>
      </c>
      <c r="U100" s="4" t="str">
        <f aca="false">T100&amp;"|"&amp;TEXT(I100,"0.00")</f>
        <v>VITACON MAESTRO CARDIM|NR|630205.94</v>
      </c>
    </row>
    <row r="101" customFormat="false" ht="15" hidden="false" customHeight="true" outlineLevel="0" collapsed="false">
      <c r="A101" s="4" t="s">
        <v>140</v>
      </c>
      <c r="B101" s="4" t="s">
        <v>159</v>
      </c>
      <c r="C101" s="4" t="s">
        <v>23</v>
      </c>
      <c r="D101" s="4" t="s">
        <v>24</v>
      </c>
      <c r="E101" s="5" t="n">
        <v>33.06</v>
      </c>
      <c r="F101" s="6" t="n">
        <v>24191.37</v>
      </c>
      <c r="G101" s="6" t="n">
        <v>799766.74</v>
      </c>
      <c r="H101" s="6" t="n">
        <v>19353.1</v>
      </c>
      <c r="I101" s="6" t="n">
        <v>639813.39</v>
      </c>
      <c r="J101" s="7" t="n">
        <v>0.2</v>
      </c>
      <c r="K101" s="4" t="s">
        <v>25</v>
      </c>
      <c r="L101" s="4" t="s">
        <v>25</v>
      </c>
      <c r="M101" s="4" t="s">
        <v>142</v>
      </c>
      <c r="N101" s="4" t="s">
        <v>94</v>
      </c>
      <c r="O101" s="4" t="s">
        <v>157</v>
      </c>
      <c r="P101" s="4" t="s">
        <v>29</v>
      </c>
      <c r="Q101" s="4"/>
      <c r="R101" s="4"/>
      <c r="S101" s="4"/>
      <c r="T101" s="4" t="str">
        <f aca="false">A101&amp;"|"&amp;C101</f>
        <v>VITACON MAESTRO CARDIM|NR</v>
      </c>
      <c r="U101" s="4" t="str">
        <f aca="false">T101&amp;"|"&amp;TEXT(I101,"0.00")</f>
        <v>VITACON MAESTRO CARDIM|NR|639813.39</v>
      </c>
    </row>
    <row r="102" customFormat="false" ht="15" hidden="false" customHeight="true" outlineLevel="0" collapsed="false">
      <c r="A102" s="4" t="s">
        <v>140</v>
      </c>
      <c r="B102" s="4" t="s">
        <v>160</v>
      </c>
      <c r="C102" s="4" t="s">
        <v>23</v>
      </c>
      <c r="D102" s="4" t="s">
        <v>24</v>
      </c>
      <c r="E102" s="5" t="n">
        <v>33.35</v>
      </c>
      <c r="F102" s="6" t="n">
        <v>23933.64</v>
      </c>
      <c r="G102" s="6" t="n">
        <v>798186.99</v>
      </c>
      <c r="H102" s="6" t="n">
        <v>19146.91</v>
      </c>
      <c r="I102" s="6" t="n">
        <v>638549.59</v>
      </c>
      <c r="J102" s="7" t="n">
        <v>0.2</v>
      </c>
      <c r="K102" s="4" t="s">
        <v>25</v>
      </c>
      <c r="L102" s="4" t="s">
        <v>25</v>
      </c>
      <c r="M102" s="4" t="s">
        <v>142</v>
      </c>
      <c r="N102" s="4" t="s">
        <v>94</v>
      </c>
      <c r="O102" s="4" t="s">
        <v>28</v>
      </c>
      <c r="P102" s="4" t="s">
        <v>29</v>
      </c>
      <c r="Q102" s="4"/>
      <c r="R102" s="4"/>
      <c r="S102" s="4"/>
      <c r="T102" s="4" t="str">
        <f aca="false">A102&amp;"|"&amp;C102</f>
        <v>VITACON MAESTRO CARDIM|NR</v>
      </c>
      <c r="U102" s="4" t="str">
        <f aca="false">T102&amp;"|"&amp;TEXT(I102,"0.00")</f>
        <v>VITACON MAESTRO CARDIM|NR|638549.59</v>
      </c>
    </row>
    <row r="103" customFormat="false" ht="15" hidden="false" customHeight="true" outlineLevel="0" collapsed="false">
      <c r="A103" s="4" t="s">
        <v>140</v>
      </c>
      <c r="B103" s="4" t="s">
        <v>161</v>
      </c>
      <c r="C103" s="4" t="s">
        <v>23</v>
      </c>
      <c r="D103" s="4" t="s">
        <v>24</v>
      </c>
      <c r="E103" s="5" t="n">
        <v>33.37</v>
      </c>
      <c r="F103" s="6" t="n">
        <v>24051.4</v>
      </c>
      <c r="G103" s="6" t="n">
        <v>802595.18</v>
      </c>
      <c r="H103" s="6" t="n">
        <v>19241.12</v>
      </c>
      <c r="I103" s="6" t="n">
        <v>642076.14</v>
      </c>
      <c r="J103" s="7" t="n">
        <v>0.2</v>
      </c>
      <c r="K103" s="4" t="s">
        <v>25</v>
      </c>
      <c r="L103" s="4" t="s">
        <v>25</v>
      </c>
      <c r="M103" s="4" t="s">
        <v>142</v>
      </c>
      <c r="N103" s="4" t="s">
        <v>94</v>
      </c>
      <c r="O103" s="4" t="s">
        <v>28</v>
      </c>
      <c r="P103" s="4" t="s">
        <v>29</v>
      </c>
      <c r="Q103" s="4"/>
      <c r="R103" s="4"/>
      <c r="S103" s="4"/>
      <c r="T103" s="4" t="str">
        <f aca="false">A103&amp;"|"&amp;C103</f>
        <v>VITACON MAESTRO CARDIM|NR</v>
      </c>
      <c r="U103" s="4" t="str">
        <f aca="false">T103&amp;"|"&amp;TEXT(I103,"0.00")</f>
        <v>VITACON MAESTRO CARDIM|NR|642076.14</v>
      </c>
    </row>
    <row r="104" customFormat="false" ht="15" hidden="false" customHeight="true" outlineLevel="0" collapsed="false">
      <c r="A104" s="4" t="s">
        <v>140</v>
      </c>
      <c r="B104" s="4" t="s">
        <v>162</v>
      </c>
      <c r="C104" s="4" t="s">
        <v>23</v>
      </c>
      <c r="D104" s="4" t="s">
        <v>24</v>
      </c>
      <c r="E104" s="5" t="n">
        <v>33.37</v>
      </c>
      <c r="F104" s="6" t="n">
        <v>23992.37</v>
      </c>
      <c r="G104" s="6" t="n">
        <v>800625.44</v>
      </c>
      <c r="H104" s="6" t="n">
        <v>19193.9</v>
      </c>
      <c r="I104" s="6" t="n">
        <v>640500.35</v>
      </c>
      <c r="J104" s="7" t="n">
        <v>0.2</v>
      </c>
      <c r="K104" s="4" t="s">
        <v>25</v>
      </c>
      <c r="L104" s="4" t="s">
        <v>25</v>
      </c>
      <c r="M104" s="4" t="s">
        <v>142</v>
      </c>
      <c r="N104" s="4" t="s">
        <v>94</v>
      </c>
      <c r="O104" s="4" t="s">
        <v>28</v>
      </c>
      <c r="P104" s="4" t="s">
        <v>29</v>
      </c>
      <c r="Q104" s="4"/>
      <c r="R104" s="4"/>
      <c r="S104" s="4"/>
      <c r="T104" s="4" t="str">
        <f aca="false">A104&amp;"|"&amp;C104</f>
        <v>VITACON MAESTRO CARDIM|NR</v>
      </c>
      <c r="U104" s="4" t="str">
        <f aca="false">T104&amp;"|"&amp;TEXT(I104,"0.00")</f>
        <v>VITACON MAESTRO CARDIM|NR|640500.35</v>
      </c>
    </row>
    <row r="105" customFormat="false" ht="15" hidden="false" customHeight="true" outlineLevel="0" collapsed="false">
      <c r="A105" s="4" t="s">
        <v>140</v>
      </c>
      <c r="B105" s="4" t="s">
        <v>163</v>
      </c>
      <c r="C105" s="4" t="s">
        <v>23</v>
      </c>
      <c r="D105" s="4" t="s">
        <v>24</v>
      </c>
      <c r="E105" s="5" t="n">
        <v>33.71</v>
      </c>
      <c r="F105" s="6" t="n">
        <v>23954.16</v>
      </c>
      <c r="G105" s="6" t="n">
        <v>807494.83</v>
      </c>
      <c r="H105" s="6" t="n">
        <v>19163.33</v>
      </c>
      <c r="I105" s="6" t="n">
        <v>645995.86</v>
      </c>
      <c r="J105" s="7" t="n">
        <v>0.2</v>
      </c>
      <c r="K105" s="4" t="s">
        <v>25</v>
      </c>
      <c r="L105" s="4" t="s">
        <v>25</v>
      </c>
      <c r="M105" s="4" t="s">
        <v>142</v>
      </c>
      <c r="N105" s="4" t="s">
        <v>94</v>
      </c>
      <c r="O105" s="4" t="s">
        <v>28</v>
      </c>
      <c r="P105" s="4" t="s">
        <v>29</v>
      </c>
      <c r="Q105" s="4"/>
      <c r="R105" s="4"/>
      <c r="S105" s="4"/>
      <c r="T105" s="4" t="str">
        <f aca="false">A105&amp;"|"&amp;C105</f>
        <v>VITACON MAESTRO CARDIM|NR</v>
      </c>
      <c r="U105" s="4" t="str">
        <f aca="false">T105&amp;"|"&amp;TEXT(I105,"0.00")</f>
        <v>VITACON MAESTRO CARDIM|NR|645995.86</v>
      </c>
    </row>
    <row r="106" customFormat="false" ht="15" hidden="false" customHeight="true" outlineLevel="0" collapsed="false">
      <c r="A106" s="4" t="s">
        <v>140</v>
      </c>
      <c r="B106" s="4" t="s">
        <v>164</v>
      </c>
      <c r="C106" s="4" t="s">
        <v>23</v>
      </c>
      <c r="D106" s="4" t="s">
        <v>24</v>
      </c>
      <c r="E106" s="5" t="n">
        <v>33.71</v>
      </c>
      <c r="F106" s="6" t="n">
        <v>23895.13</v>
      </c>
      <c r="G106" s="6" t="n">
        <v>805505</v>
      </c>
      <c r="H106" s="6" t="n">
        <v>19116.11</v>
      </c>
      <c r="I106" s="6" t="n">
        <v>644404</v>
      </c>
      <c r="J106" s="7" t="n">
        <v>0.2</v>
      </c>
      <c r="K106" s="4" t="s">
        <v>25</v>
      </c>
      <c r="L106" s="4" t="s">
        <v>25</v>
      </c>
      <c r="M106" s="4" t="s">
        <v>142</v>
      </c>
      <c r="N106" s="4" t="s">
        <v>94</v>
      </c>
      <c r="O106" s="4" t="s">
        <v>28</v>
      </c>
      <c r="P106" s="4" t="s">
        <v>29</v>
      </c>
      <c r="Q106" s="4"/>
      <c r="R106" s="4"/>
      <c r="S106" s="4"/>
      <c r="T106" s="4" t="str">
        <f aca="false">A106&amp;"|"&amp;C106</f>
        <v>VITACON MAESTRO CARDIM|NR</v>
      </c>
      <c r="U106" s="4" t="str">
        <f aca="false">T106&amp;"|"&amp;TEXT(I106,"0.00")</f>
        <v>VITACON MAESTRO CARDIM|NR|644404.00</v>
      </c>
    </row>
    <row r="107" customFormat="false" ht="15" hidden="false" customHeight="true" outlineLevel="0" collapsed="false">
      <c r="A107" s="4" t="s">
        <v>140</v>
      </c>
      <c r="B107" s="4" t="s">
        <v>165</v>
      </c>
      <c r="C107" s="4" t="s">
        <v>23</v>
      </c>
      <c r="D107" s="4" t="s">
        <v>24</v>
      </c>
      <c r="E107" s="5" t="n">
        <v>33.72</v>
      </c>
      <c r="F107" s="6" t="n">
        <v>24013.05</v>
      </c>
      <c r="G107" s="6" t="n">
        <v>809720.17</v>
      </c>
      <c r="H107" s="6" t="n">
        <v>19210.44</v>
      </c>
      <c r="I107" s="6" t="n">
        <v>647776.14</v>
      </c>
      <c r="J107" s="7" t="n">
        <v>0.2</v>
      </c>
      <c r="K107" s="4" t="s">
        <v>25</v>
      </c>
      <c r="L107" s="4" t="s">
        <v>25</v>
      </c>
      <c r="M107" s="4" t="s">
        <v>142</v>
      </c>
      <c r="N107" s="4" t="s">
        <v>94</v>
      </c>
      <c r="O107" s="4" t="s">
        <v>28</v>
      </c>
      <c r="P107" s="4" t="s">
        <v>29</v>
      </c>
      <c r="Q107" s="4"/>
      <c r="R107" s="4"/>
      <c r="S107" s="4"/>
      <c r="T107" s="4" t="str">
        <f aca="false">A107&amp;"|"&amp;C107</f>
        <v>VITACON MAESTRO CARDIM|NR</v>
      </c>
      <c r="U107" s="4" t="str">
        <f aca="false">T107&amp;"|"&amp;TEXT(I107,"0.00")</f>
        <v>VITACON MAESTRO CARDIM|NR|647776.14</v>
      </c>
    </row>
    <row r="108" customFormat="false" ht="15" hidden="false" customHeight="true" outlineLevel="0" collapsed="false">
      <c r="A108" s="4" t="s">
        <v>140</v>
      </c>
      <c r="B108" s="4" t="s">
        <v>166</v>
      </c>
      <c r="C108" s="4" t="s">
        <v>23</v>
      </c>
      <c r="D108" s="4" t="s">
        <v>24</v>
      </c>
      <c r="E108" s="5" t="n">
        <v>33.84</v>
      </c>
      <c r="F108" s="6" t="n">
        <v>23853.26</v>
      </c>
      <c r="G108" s="6" t="n">
        <v>807194.28</v>
      </c>
      <c r="H108" s="6" t="n">
        <v>19082.61</v>
      </c>
      <c r="I108" s="6" t="n">
        <v>645755.42</v>
      </c>
      <c r="J108" s="7" t="n">
        <v>0.2</v>
      </c>
      <c r="K108" s="4" t="s">
        <v>25</v>
      </c>
      <c r="L108" s="4" t="s">
        <v>25</v>
      </c>
      <c r="M108" s="4" t="s">
        <v>142</v>
      </c>
      <c r="N108" s="4" t="s">
        <v>94</v>
      </c>
      <c r="O108" s="4" t="s">
        <v>113</v>
      </c>
      <c r="P108" s="4" t="s">
        <v>29</v>
      </c>
      <c r="Q108" s="4"/>
      <c r="R108" s="4"/>
      <c r="S108" s="4"/>
      <c r="T108" s="4" t="str">
        <f aca="false">A108&amp;"|"&amp;C108</f>
        <v>VITACON MAESTRO CARDIM|NR</v>
      </c>
      <c r="U108" s="4" t="str">
        <f aca="false">T108&amp;"|"&amp;TEXT(I108,"0.00")</f>
        <v>VITACON MAESTRO CARDIM|NR|645755.42</v>
      </c>
    </row>
    <row r="109" customFormat="false" ht="15" hidden="false" customHeight="true" outlineLevel="0" collapsed="false">
      <c r="A109" s="4" t="s">
        <v>140</v>
      </c>
      <c r="B109" s="4" t="s">
        <v>167</v>
      </c>
      <c r="C109" s="4" t="s">
        <v>23</v>
      </c>
      <c r="D109" s="4" t="s">
        <v>24</v>
      </c>
      <c r="E109" s="5" t="n">
        <v>34.62</v>
      </c>
      <c r="F109" s="6" t="n">
        <v>24038.94</v>
      </c>
      <c r="G109" s="6" t="n">
        <v>832228.04</v>
      </c>
      <c r="H109" s="6" t="n">
        <v>19231.15</v>
      </c>
      <c r="I109" s="6" t="n">
        <v>665782.43</v>
      </c>
      <c r="J109" s="7" t="n">
        <v>0.2</v>
      </c>
      <c r="K109" s="4" t="s">
        <v>25</v>
      </c>
      <c r="L109" s="4" t="s">
        <v>25</v>
      </c>
      <c r="M109" s="4" t="s">
        <v>142</v>
      </c>
      <c r="N109" s="4" t="s">
        <v>94</v>
      </c>
      <c r="O109" s="4" t="s">
        <v>113</v>
      </c>
      <c r="P109" s="4" t="s">
        <v>29</v>
      </c>
      <c r="Q109" s="4"/>
      <c r="R109" s="4"/>
      <c r="S109" s="4"/>
      <c r="T109" s="4" t="str">
        <f aca="false">A109&amp;"|"&amp;C109</f>
        <v>VITACON MAESTRO CARDIM|NR</v>
      </c>
      <c r="U109" s="4" t="str">
        <f aca="false">T109&amp;"|"&amp;TEXT(I109,"0.00")</f>
        <v>VITACON MAESTRO CARDIM|NR|665782.43</v>
      </c>
    </row>
    <row r="110" customFormat="false" ht="15" hidden="false" customHeight="true" outlineLevel="0" collapsed="false">
      <c r="A110" s="4" t="s">
        <v>140</v>
      </c>
      <c r="B110" s="4" t="s">
        <v>168</v>
      </c>
      <c r="C110" s="4" t="s">
        <v>23</v>
      </c>
      <c r="D110" s="4" t="s">
        <v>24</v>
      </c>
      <c r="E110" s="5" t="n">
        <v>37.1</v>
      </c>
      <c r="F110" s="6" t="n">
        <v>23657.63</v>
      </c>
      <c r="G110" s="6" t="n">
        <v>877698.19</v>
      </c>
      <c r="H110" s="6" t="n">
        <v>18926.11</v>
      </c>
      <c r="I110" s="6" t="n">
        <v>702158.55</v>
      </c>
      <c r="J110" s="7" t="n">
        <v>0.2</v>
      </c>
      <c r="K110" s="4" t="s">
        <v>25</v>
      </c>
      <c r="L110" s="4" t="s">
        <v>25</v>
      </c>
      <c r="M110" s="4" t="s">
        <v>142</v>
      </c>
      <c r="N110" s="4" t="s">
        <v>94</v>
      </c>
      <c r="O110" s="4" t="s">
        <v>113</v>
      </c>
      <c r="P110" s="4" t="s">
        <v>29</v>
      </c>
      <c r="Q110" s="4"/>
      <c r="R110" s="4"/>
      <c r="S110" s="4"/>
      <c r="T110" s="4" t="str">
        <f aca="false">A110&amp;"|"&amp;C110</f>
        <v>VITACON MAESTRO CARDIM|NR</v>
      </c>
      <c r="U110" s="4" t="str">
        <f aca="false">T110&amp;"|"&amp;TEXT(I110,"0.00")</f>
        <v>VITACON MAESTRO CARDIM|NR|702158.55</v>
      </c>
    </row>
    <row r="111" customFormat="false" ht="15" hidden="false" customHeight="true" outlineLevel="0" collapsed="false">
      <c r="A111" s="4" t="s">
        <v>140</v>
      </c>
      <c r="B111" s="4" t="s">
        <v>169</v>
      </c>
      <c r="C111" s="4" t="s">
        <v>23</v>
      </c>
      <c r="D111" s="4" t="s">
        <v>24</v>
      </c>
      <c r="E111" s="5" t="n">
        <v>39.9</v>
      </c>
      <c r="F111" s="6" t="n">
        <v>23624.14</v>
      </c>
      <c r="G111" s="6" t="n">
        <v>942603.02</v>
      </c>
      <c r="H111" s="6" t="n">
        <v>18899.31</v>
      </c>
      <c r="I111" s="6" t="n">
        <v>754082.42</v>
      </c>
      <c r="J111" s="7" t="n">
        <v>0.2</v>
      </c>
      <c r="K111" s="4" t="s">
        <v>25</v>
      </c>
      <c r="L111" s="4" t="s">
        <v>25</v>
      </c>
      <c r="M111" s="4" t="s">
        <v>142</v>
      </c>
      <c r="N111" s="4" t="s">
        <v>94</v>
      </c>
      <c r="O111" s="4" t="s">
        <v>28</v>
      </c>
      <c r="P111" s="4" t="s">
        <v>29</v>
      </c>
      <c r="Q111" s="4"/>
      <c r="R111" s="4"/>
      <c r="S111" s="4"/>
      <c r="T111" s="4" t="str">
        <f aca="false">A111&amp;"|"&amp;C111</f>
        <v>VITACON MAESTRO CARDIM|NR</v>
      </c>
      <c r="U111" s="4" t="str">
        <f aca="false">T111&amp;"|"&amp;TEXT(I111,"0.00")</f>
        <v>VITACON MAESTRO CARDIM|NR|754082.42</v>
      </c>
    </row>
    <row r="112" customFormat="false" ht="15" hidden="false" customHeight="true" outlineLevel="0" collapsed="false">
      <c r="A112" s="4" t="s">
        <v>140</v>
      </c>
      <c r="B112" s="4" t="s">
        <v>170</v>
      </c>
      <c r="C112" s="4" t="s">
        <v>23</v>
      </c>
      <c r="D112" s="4" t="s">
        <v>24</v>
      </c>
      <c r="E112" s="5" t="n">
        <v>41.69</v>
      </c>
      <c r="F112" s="6" t="n">
        <v>23664.51</v>
      </c>
      <c r="G112" s="6" t="n">
        <v>986573.4</v>
      </c>
      <c r="H112" s="6" t="n">
        <v>18931.61</v>
      </c>
      <c r="I112" s="6" t="n">
        <v>789258.72</v>
      </c>
      <c r="J112" s="7" t="n">
        <v>0.2</v>
      </c>
      <c r="K112" s="4" t="s">
        <v>25</v>
      </c>
      <c r="L112" s="4" t="s">
        <v>25</v>
      </c>
      <c r="M112" s="4" t="s">
        <v>142</v>
      </c>
      <c r="N112" s="4" t="s">
        <v>94</v>
      </c>
      <c r="O112" s="4" t="s">
        <v>28</v>
      </c>
      <c r="P112" s="4" t="s">
        <v>29</v>
      </c>
      <c r="Q112" s="4"/>
      <c r="R112" s="4"/>
      <c r="S112" s="4"/>
      <c r="T112" s="4" t="str">
        <f aca="false">A112&amp;"|"&amp;C112</f>
        <v>VITACON MAESTRO CARDIM|NR</v>
      </c>
      <c r="U112" s="4" t="str">
        <f aca="false">T112&amp;"|"&amp;TEXT(I112,"0.00")</f>
        <v>VITACON MAESTRO CARDIM|NR|789258.72</v>
      </c>
    </row>
    <row r="113" customFormat="false" ht="15" hidden="false" customHeight="true" outlineLevel="0" collapsed="false">
      <c r="A113" s="4" t="s">
        <v>140</v>
      </c>
      <c r="B113" s="4" t="s">
        <v>171</v>
      </c>
      <c r="C113" s="4" t="s">
        <v>172</v>
      </c>
      <c r="D113" s="4" t="s">
        <v>24</v>
      </c>
      <c r="E113" s="5" t="n">
        <v>45.1</v>
      </c>
      <c r="F113" s="6" t="n">
        <v>25401.98</v>
      </c>
      <c r="G113" s="6" t="n">
        <v>1145629.24</v>
      </c>
      <c r="H113" s="6" t="n">
        <v>20321.58</v>
      </c>
      <c r="I113" s="6" t="n">
        <v>916503.39</v>
      </c>
      <c r="J113" s="7" t="n">
        <v>0.2</v>
      </c>
      <c r="K113" s="4" t="s">
        <v>25</v>
      </c>
      <c r="L113" s="4" t="s">
        <v>25</v>
      </c>
      <c r="M113" s="4" t="s">
        <v>142</v>
      </c>
      <c r="N113" s="4" t="s">
        <v>94</v>
      </c>
      <c r="O113" s="4" t="s">
        <v>51</v>
      </c>
      <c r="P113" s="4" t="s">
        <v>29</v>
      </c>
      <c r="Q113" s="4"/>
      <c r="R113" s="4"/>
      <c r="S113" s="4"/>
      <c r="T113" s="4" t="str">
        <f aca="false">A113&amp;"|"&amp;C113</f>
        <v>VITACON MAESTRO CARDIM|R2V</v>
      </c>
      <c r="U113" s="4" t="str">
        <f aca="false">T113&amp;"|"&amp;TEXT(I113,"0.00")</f>
        <v>VITACON MAESTRO CARDIM|R2V|916503.39</v>
      </c>
    </row>
    <row r="114" customFormat="false" ht="15" hidden="false" customHeight="true" outlineLevel="0" collapsed="false">
      <c r="A114" s="4" t="s">
        <v>140</v>
      </c>
      <c r="B114" s="4" t="s">
        <v>173</v>
      </c>
      <c r="C114" s="4" t="s">
        <v>172</v>
      </c>
      <c r="D114" s="4" t="s">
        <v>24</v>
      </c>
      <c r="E114" s="5" t="n">
        <v>45.1</v>
      </c>
      <c r="F114" s="6" t="n">
        <v>25465.33</v>
      </c>
      <c r="G114" s="6" t="n">
        <v>1148486.17</v>
      </c>
      <c r="H114" s="6" t="n">
        <v>20372.26</v>
      </c>
      <c r="I114" s="6" t="n">
        <v>918788.94</v>
      </c>
      <c r="J114" s="7" t="n">
        <v>0.2</v>
      </c>
      <c r="K114" s="4" t="s">
        <v>25</v>
      </c>
      <c r="L114" s="4" t="s">
        <v>25</v>
      </c>
      <c r="M114" s="4" t="s">
        <v>142</v>
      </c>
      <c r="N114" s="4" t="s">
        <v>94</v>
      </c>
      <c r="O114" s="4" t="s">
        <v>51</v>
      </c>
      <c r="P114" s="4" t="s">
        <v>29</v>
      </c>
      <c r="Q114" s="4"/>
      <c r="R114" s="4"/>
      <c r="S114" s="4"/>
      <c r="T114" s="4" t="str">
        <f aca="false">A114&amp;"|"&amp;C114</f>
        <v>VITACON MAESTRO CARDIM|R2V</v>
      </c>
      <c r="U114" s="4" t="str">
        <f aca="false">T114&amp;"|"&amp;TEXT(I114,"0.00")</f>
        <v>VITACON MAESTRO CARDIM|R2V|918788.94</v>
      </c>
    </row>
    <row r="115" customFormat="false" ht="15" hidden="false" customHeight="true" outlineLevel="0" collapsed="false">
      <c r="A115" s="4" t="s">
        <v>140</v>
      </c>
      <c r="B115" s="4" t="s">
        <v>174</v>
      </c>
      <c r="C115" s="4" t="s">
        <v>172</v>
      </c>
      <c r="D115" s="4" t="s">
        <v>24</v>
      </c>
      <c r="E115" s="5" t="n">
        <v>45.1</v>
      </c>
      <c r="F115" s="6" t="n">
        <v>25528.67</v>
      </c>
      <c r="G115" s="6" t="n">
        <v>1151343.09</v>
      </c>
      <c r="H115" s="6" t="n">
        <v>20422.94</v>
      </c>
      <c r="I115" s="6" t="n">
        <v>921074.47</v>
      </c>
      <c r="J115" s="7" t="n">
        <v>0.2</v>
      </c>
      <c r="K115" s="4" t="s">
        <v>25</v>
      </c>
      <c r="L115" s="4" t="s">
        <v>25</v>
      </c>
      <c r="M115" s="4" t="s">
        <v>142</v>
      </c>
      <c r="N115" s="4" t="s">
        <v>94</v>
      </c>
      <c r="O115" s="4" t="s">
        <v>51</v>
      </c>
      <c r="P115" s="4" t="s">
        <v>29</v>
      </c>
      <c r="Q115" s="4"/>
      <c r="R115" s="4"/>
      <c r="S115" s="4"/>
      <c r="T115" s="4" t="str">
        <f aca="false">A115&amp;"|"&amp;C115</f>
        <v>VITACON MAESTRO CARDIM|R2V</v>
      </c>
      <c r="U115" s="4" t="str">
        <f aca="false">T115&amp;"|"&amp;TEXT(I115,"0.00")</f>
        <v>VITACON MAESTRO CARDIM|R2V|921074.47</v>
      </c>
    </row>
    <row r="116" customFormat="false" ht="15" hidden="false" customHeight="true" outlineLevel="0" collapsed="false">
      <c r="A116" s="4" t="s">
        <v>140</v>
      </c>
      <c r="B116" s="4" t="s">
        <v>175</v>
      </c>
      <c r="C116" s="4" t="s">
        <v>172</v>
      </c>
      <c r="D116" s="4" t="s">
        <v>24</v>
      </c>
      <c r="E116" s="5" t="n">
        <v>45.21</v>
      </c>
      <c r="F116" s="6" t="n">
        <v>25401.98</v>
      </c>
      <c r="G116" s="6" t="n">
        <v>1148423.46</v>
      </c>
      <c r="H116" s="6" t="n">
        <v>20321.58</v>
      </c>
      <c r="I116" s="6" t="n">
        <v>918738.77</v>
      </c>
      <c r="J116" s="7" t="n">
        <v>0.2</v>
      </c>
      <c r="K116" s="4" t="s">
        <v>25</v>
      </c>
      <c r="L116" s="4" t="s">
        <v>25</v>
      </c>
      <c r="M116" s="4" t="s">
        <v>142</v>
      </c>
      <c r="N116" s="4" t="s">
        <v>94</v>
      </c>
      <c r="O116" s="4" t="s">
        <v>51</v>
      </c>
      <c r="P116" s="4" t="s">
        <v>29</v>
      </c>
      <c r="Q116" s="4"/>
      <c r="R116" s="4"/>
      <c r="S116" s="4"/>
      <c r="T116" s="4" t="str">
        <f aca="false">A116&amp;"|"&amp;C116</f>
        <v>VITACON MAESTRO CARDIM|R2V</v>
      </c>
      <c r="U116" s="4" t="str">
        <f aca="false">T116&amp;"|"&amp;TEXT(I116,"0.00")</f>
        <v>VITACON MAESTRO CARDIM|R2V|918738.77</v>
      </c>
    </row>
    <row r="117" customFormat="false" ht="15" hidden="false" customHeight="true" outlineLevel="0" collapsed="false">
      <c r="A117" s="4" t="s">
        <v>140</v>
      </c>
      <c r="B117" s="4" t="s">
        <v>176</v>
      </c>
      <c r="C117" s="4" t="s">
        <v>172</v>
      </c>
      <c r="D117" s="4" t="s">
        <v>24</v>
      </c>
      <c r="E117" s="5" t="n">
        <v>45.21</v>
      </c>
      <c r="F117" s="6" t="n">
        <v>25465.33</v>
      </c>
      <c r="G117" s="6" t="n">
        <v>1151287.35</v>
      </c>
      <c r="H117" s="6" t="n">
        <v>20372.26</v>
      </c>
      <c r="I117" s="6" t="n">
        <v>921029.88</v>
      </c>
      <c r="J117" s="7" t="n">
        <v>0.2</v>
      </c>
      <c r="K117" s="4" t="s">
        <v>25</v>
      </c>
      <c r="L117" s="4" t="s">
        <v>25</v>
      </c>
      <c r="M117" s="4" t="s">
        <v>142</v>
      </c>
      <c r="N117" s="4" t="s">
        <v>94</v>
      </c>
      <c r="O117" s="4" t="s">
        <v>51</v>
      </c>
      <c r="P117" s="4" t="s">
        <v>29</v>
      </c>
      <c r="Q117" s="4"/>
      <c r="R117" s="4"/>
      <c r="S117" s="4"/>
      <c r="T117" s="4" t="str">
        <f aca="false">A117&amp;"|"&amp;C117</f>
        <v>VITACON MAESTRO CARDIM|R2V</v>
      </c>
      <c r="U117" s="4" t="str">
        <f aca="false">T117&amp;"|"&amp;TEXT(I117,"0.00")</f>
        <v>VITACON MAESTRO CARDIM|R2V|921029.88</v>
      </c>
    </row>
    <row r="118" customFormat="false" ht="15" hidden="false" customHeight="true" outlineLevel="0" collapsed="false">
      <c r="A118" s="4" t="s">
        <v>140</v>
      </c>
      <c r="B118" s="4" t="s">
        <v>177</v>
      </c>
      <c r="C118" s="4" t="s">
        <v>23</v>
      </c>
      <c r="D118" s="4" t="s">
        <v>24</v>
      </c>
      <c r="E118" s="5" t="n">
        <v>70.73</v>
      </c>
      <c r="F118" s="6" t="n">
        <v>22589.66</v>
      </c>
      <c r="G118" s="6" t="n">
        <v>1597766.89</v>
      </c>
      <c r="H118" s="6" t="n">
        <v>18071.73</v>
      </c>
      <c r="I118" s="6" t="n">
        <v>1278213.51</v>
      </c>
      <c r="J118" s="7" t="n">
        <v>0.2</v>
      </c>
      <c r="K118" s="4" t="s">
        <v>25</v>
      </c>
      <c r="L118" s="4" t="s">
        <v>25</v>
      </c>
      <c r="M118" s="4" t="s">
        <v>142</v>
      </c>
      <c r="N118" s="4" t="s">
        <v>94</v>
      </c>
      <c r="O118" s="4" t="s">
        <v>113</v>
      </c>
      <c r="P118" s="4" t="s">
        <v>29</v>
      </c>
      <c r="Q118" s="4"/>
      <c r="R118" s="4"/>
      <c r="S118" s="4"/>
      <c r="T118" s="4" t="str">
        <f aca="false">A118&amp;"|"&amp;C118</f>
        <v>VITACON MAESTRO CARDIM|NR</v>
      </c>
      <c r="U118" s="4" t="str">
        <f aca="false">T118&amp;"|"&amp;TEXT(I118,"0.00")</f>
        <v>VITACON MAESTRO CARDIM|NR|1278213.51</v>
      </c>
    </row>
    <row r="119" customFormat="false" ht="15" hidden="false" customHeight="true" outlineLevel="0" collapsed="false">
      <c r="A119" s="4" t="s">
        <v>140</v>
      </c>
      <c r="B119" s="4" t="s">
        <v>178</v>
      </c>
      <c r="C119" s="4" t="s">
        <v>172</v>
      </c>
      <c r="D119" s="4" t="s">
        <v>24</v>
      </c>
      <c r="E119" s="5" t="n">
        <v>75.97</v>
      </c>
      <c r="F119" s="6" t="n">
        <v>24705.17</v>
      </c>
      <c r="G119" s="6" t="n">
        <v>1876851.48</v>
      </c>
      <c r="H119" s="6" t="n">
        <v>19764.13</v>
      </c>
      <c r="I119" s="6" t="n">
        <v>1501481.18</v>
      </c>
      <c r="J119" s="7" t="n">
        <v>0.2</v>
      </c>
      <c r="K119" s="4" t="s">
        <v>25</v>
      </c>
      <c r="L119" s="4" t="s">
        <v>25</v>
      </c>
      <c r="M119" s="4" t="s">
        <v>142</v>
      </c>
      <c r="N119" s="4" t="s">
        <v>94</v>
      </c>
      <c r="O119" s="4" t="s">
        <v>179</v>
      </c>
      <c r="P119" s="4" t="s">
        <v>29</v>
      </c>
      <c r="Q119" s="4"/>
      <c r="R119" s="4"/>
      <c r="S119" s="4"/>
      <c r="T119" s="4" t="str">
        <f aca="false">A119&amp;"|"&amp;C119</f>
        <v>VITACON MAESTRO CARDIM|R2V</v>
      </c>
      <c r="U119" s="4" t="str">
        <f aca="false">T119&amp;"|"&amp;TEXT(I119,"0.00")</f>
        <v>VITACON MAESTRO CARDIM|R2V|1501481.18</v>
      </c>
    </row>
    <row r="120" customFormat="false" ht="15" hidden="false" customHeight="true" outlineLevel="0" collapsed="false">
      <c r="A120" s="4" t="s">
        <v>180</v>
      </c>
      <c r="B120" s="4" t="s">
        <v>181</v>
      </c>
      <c r="C120" s="4" t="s">
        <v>23</v>
      </c>
      <c r="D120" s="4" t="s">
        <v>24</v>
      </c>
      <c r="E120" s="5" t="n">
        <v>55.64</v>
      </c>
      <c r="F120" s="6" t="n">
        <v>17390.07</v>
      </c>
      <c r="G120" s="6" t="n">
        <v>967583.71</v>
      </c>
      <c r="H120" s="6" t="n">
        <v>13912.06</v>
      </c>
      <c r="I120" s="6" t="n">
        <v>774066.97</v>
      </c>
      <c r="J120" s="7" t="n">
        <v>0.2</v>
      </c>
      <c r="K120" s="4" t="s">
        <v>25</v>
      </c>
      <c r="L120" s="4" t="s">
        <v>25</v>
      </c>
      <c r="M120" s="4" t="s">
        <v>182</v>
      </c>
      <c r="N120" s="4" t="s">
        <v>94</v>
      </c>
      <c r="O120" s="4" t="s">
        <v>157</v>
      </c>
      <c r="P120" s="4" t="s">
        <v>29</v>
      </c>
      <c r="Q120" s="4"/>
      <c r="R120" s="4"/>
      <c r="S120" s="4"/>
      <c r="T120" s="4" t="str">
        <f aca="false">A120&amp;"|"&amp;C120</f>
        <v>VITACON VILA OLIMPIA|NR</v>
      </c>
      <c r="U120" s="4" t="str">
        <f aca="false">T120&amp;"|"&amp;TEXT(I120,"0.00")</f>
        <v>VITACON VILA OLIMPIA|NR|774066.97</v>
      </c>
    </row>
    <row r="121" customFormat="false" ht="15" hidden="false" customHeight="true" outlineLevel="0" collapsed="false">
      <c r="A121" s="4" t="s">
        <v>180</v>
      </c>
      <c r="B121" s="4" t="s">
        <v>183</v>
      </c>
      <c r="C121" s="4" t="s">
        <v>23</v>
      </c>
      <c r="D121" s="4" t="s">
        <v>24</v>
      </c>
      <c r="E121" s="5" t="n">
        <v>55.64</v>
      </c>
      <c r="F121" s="6" t="n">
        <v>17476.59</v>
      </c>
      <c r="G121" s="6" t="n">
        <v>972397.58</v>
      </c>
      <c r="H121" s="6" t="n">
        <v>13981.27</v>
      </c>
      <c r="I121" s="6" t="n">
        <v>777918.06</v>
      </c>
      <c r="J121" s="7" t="n">
        <v>0.2</v>
      </c>
      <c r="K121" s="4" t="s">
        <v>25</v>
      </c>
      <c r="L121" s="4" t="s">
        <v>25</v>
      </c>
      <c r="M121" s="4" t="s">
        <v>182</v>
      </c>
      <c r="N121" s="4" t="s">
        <v>94</v>
      </c>
      <c r="O121" s="4" t="s">
        <v>157</v>
      </c>
      <c r="P121" s="4" t="s">
        <v>29</v>
      </c>
      <c r="Q121" s="4"/>
      <c r="R121" s="4"/>
      <c r="S121" s="4"/>
      <c r="T121" s="4" t="str">
        <f aca="false">A121&amp;"|"&amp;C121</f>
        <v>VITACON VILA OLIMPIA|NR</v>
      </c>
      <c r="U121" s="4" t="str">
        <f aca="false">T121&amp;"|"&amp;TEXT(I121,"0.00")</f>
        <v>VITACON VILA OLIMPIA|NR|777918.06</v>
      </c>
    </row>
    <row r="122" customFormat="false" ht="15" hidden="false" customHeight="true" outlineLevel="0" collapsed="false">
      <c r="A122" s="4" t="s">
        <v>180</v>
      </c>
      <c r="B122" s="4" t="s">
        <v>184</v>
      </c>
      <c r="C122" s="4" t="s">
        <v>47</v>
      </c>
      <c r="D122" s="4" t="s">
        <v>24</v>
      </c>
      <c r="E122" s="5" t="n">
        <v>55.59</v>
      </c>
      <c r="F122" s="6" t="n">
        <v>18305.22</v>
      </c>
      <c r="G122" s="6" t="n">
        <v>1017587.37</v>
      </c>
      <c r="H122" s="6" t="n">
        <v>14644.18</v>
      </c>
      <c r="I122" s="6" t="n">
        <v>814069.9</v>
      </c>
      <c r="J122" s="7" t="n">
        <v>0.2</v>
      </c>
      <c r="K122" s="4" t="s">
        <v>25</v>
      </c>
      <c r="L122" s="4" t="s">
        <v>25</v>
      </c>
      <c r="M122" s="4" t="s">
        <v>182</v>
      </c>
      <c r="N122" s="4" t="s">
        <v>94</v>
      </c>
      <c r="O122" s="4" t="s">
        <v>51</v>
      </c>
      <c r="P122" s="4" t="s">
        <v>29</v>
      </c>
      <c r="Q122" s="4"/>
      <c r="R122" s="4"/>
      <c r="S122" s="4"/>
      <c r="T122" s="4" t="str">
        <f aca="false">A122&amp;"|"&amp;C122</f>
        <v>VITACON VILA OLIMPIA|RESIDENCIAL</v>
      </c>
      <c r="U122" s="4" t="str">
        <f aca="false">T122&amp;"|"&amp;TEXT(I122,"0.00")</f>
        <v>VITACON VILA OLIMPIA|RESIDENCIAL|814069.90</v>
      </c>
    </row>
    <row r="123" customFormat="false" ht="15" hidden="false" customHeight="true" outlineLevel="0" collapsed="false">
      <c r="A123" s="4" t="s">
        <v>180</v>
      </c>
      <c r="B123" s="4" t="s">
        <v>185</v>
      </c>
      <c r="C123" s="4" t="s">
        <v>47</v>
      </c>
      <c r="D123" s="4" t="s">
        <v>24</v>
      </c>
      <c r="E123" s="5" t="n">
        <v>55.59</v>
      </c>
      <c r="F123" s="6" t="n">
        <v>18440.82</v>
      </c>
      <c r="G123" s="6" t="n">
        <v>1025125.05</v>
      </c>
      <c r="H123" s="6" t="n">
        <v>14752.65</v>
      </c>
      <c r="I123" s="6" t="n">
        <v>820100.04</v>
      </c>
      <c r="J123" s="7" t="n">
        <v>0.2</v>
      </c>
      <c r="K123" s="4" t="s">
        <v>25</v>
      </c>
      <c r="L123" s="4" t="s">
        <v>25</v>
      </c>
      <c r="M123" s="4" t="s">
        <v>182</v>
      </c>
      <c r="N123" s="4" t="s">
        <v>94</v>
      </c>
      <c r="O123" s="4" t="s">
        <v>51</v>
      </c>
      <c r="P123" s="4" t="s">
        <v>29</v>
      </c>
      <c r="Q123" s="4"/>
      <c r="R123" s="4"/>
      <c r="S123" s="4"/>
      <c r="T123" s="4" t="str">
        <f aca="false">A123&amp;"|"&amp;C123</f>
        <v>VITACON VILA OLIMPIA|RESIDENCIAL</v>
      </c>
      <c r="U123" s="4" t="str">
        <f aca="false">T123&amp;"|"&amp;TEXT(I123,"0.00")</f>
        <v>VITACON VILA OLIMPIA|RESIDENCIAL|820100.04</v>
      </c>
    </row>
    <row r="124" customFormat="false" ht="15" hidden="false" customHeight="true" outlineLevel="0" collapsed="false">
      <c r="A124" s="4" t="s">
        <v>180</v>
      </c>
      <c r="B124" s="4" t="s">
        <v>186</v>
      </c>
      <c r="C124" s="4" t="s">
        <v>47</v>
      </c>
      <c r="D124" s="4" t="s">
        <v>24</v>
      </c>
      <c r="E124" s="5" t="n">
        <v>55.59</v>
      </c>
      <c r="F124" s="6" t="n">
        <v>18531.21</v>
      </c>
      <c r="G124" s="6" t="n">
        <v>1030150.17</v>
      </c>
      <c r="H124" s="6" t="n">
        <v>14824.97</v>
      </c>
      <c r="I124" s="6" t="n">
        <v>824120.14</v>
      </c>
      <c r="J124" s="7" t="n">
        <v>0.2</v>
      </c>
      <c r="K124" s="4" t="s">
        <v>25</v>
      </c>
      <c r="L124" s="4" t="s">
        <v>25</v>
      </c>
      <c r="M124" s="4" t="s">
        <v>182</v>
      </c>
      <c r="N124" s="4" t="s">
        <v>94</v>
      </c>
      <c r="O124" s="4" t="s">
        <v>51</v>
      </c>
      <c r="P124" s="4" t="s">
        <v>29</v>
      </c>
      <c r="Q124" s="4"/>
      <c r="R124" s="4"/>
      <c r="S124" s="4"/>
      <c r="T124" s="4" t="str">
        <f aca="false">A124&amp;"|"&amp;C124</f>
        <v>VITACON VILA OLIMPIA|RESIDENCIAL</v>
      </c>
      <c r="U124" s="4" t="str">
        <f aca="false">T124&amp;"|"&amp;TEXT(I124,"0.00")</f>
        <v>VITACON VILA OLIMPIA|RESIDENCIAL|824120.14</v>
      </c>
    </row>
    <row r="125" customFormat="false" ht="15" hidden="false" customHeight="true" outlineLevel="0" collapsed="false">
      <c r="A125" s="4" t="s">
        <v>180</v>
      </c>
      <c r="B125" s="4" t="s">
        <v>187</v>
      </c>
      <c r="C125" s="4" t="s">
        <v>47</v>
      </c>
      <c r="D125" s="4" t="s">
        <v>24</v>
      </c>
      <c r="E125" s="5" t="n">
        <v>55.59</v>
      </c>
      <c r="F125" s="6" t="n">
        <v>18531.21</v>
      </c>
      <c r="G125" s="6" t="n">
        <v>1030150.17</v>
      </c>
      <c r="H125" s="6" t="n">
        <v>14824.97</v>
      </c>
      <c r="I125" s="6" t="n">
        <v>824120.14</v>
      </c>
      <c r="J125" s="7" t="n">
        <v>0.2</v>
      </c>
      <c r="K125" s="4" t="s">
        <v>25</v>
      </c>
      <c r="L125" s="4" t="s">
        <v>25</v>
      </c>
      <c r="M125" s="4" t="s">
        <v>182</v>
      </c>
      <c r="N125" s="4" t="s">
        <v>94</v>
      </c>
      <c r="O125" s="4" t="s">
        <v>51</v>
      </c>
      <c r="P125" s="4" t="s">
        <v>29</v>
      </c>
      <c r="Q125" s="4"/>
      <c r="R125" s="4"/>
      <c r="S125" s="4"/>
      <c r="T125" s="4" t="str">
        <f aca="false">A125&amp;"|"&amp;C125</f>
        <v>VITACON VILA OLIMPIA|RESIDENCIAL</v>
      </c>
      <c r="U125" s="4" t="str">
        <f aca="false">T125&amp;"|"&amp;TEXT(I125,"0.00")</f>
        <v>VITACON VILA OLIMPIA|RESIDENCIAL|824120.14</v>
      </c>
    </row>
    <row r="126" customFormat="false" ht="15" hidden="false" customHeight="true" outlineLevel="0" collapsed="false">
      <c r="A126" s="4" t="s">
        <v>180</v>
      </c>
      <c r="B126" s="4" t="s">
        <v>188</v>
      </c>
      <c r="C126" s="4" t="s">
        <v>189</v>
      </c>
      <c r="D126" s="4" t="s">
        <v>24</v>
      </c>
      <c r="E126" s="5" t="n">
        <v>55.64</v>
      </c>
      <c r="F126" s="6" t="n">
        <v>17303.56</v>
      </c>
      <c r="G126" s="6" t="n">
        <v>962769.86</v>
      </c>
      <c r="H126" s="6" t="n">
        <v>13842.84</v>
      </c>
      <c r="I126" s="6" t="n">
        <v>770215.89</v>
      </c>
      <c r="J126" s="7" t="n">
        <v>0.2</v>
      </c>
      <c r="K126" s="4" t="s">
        <v>25</v>
      </c>
      <c r="L126" s="4" t="s">
        <v>25</v>
      </c>
      <c r="M126" s="4" t="s">
        <v>182</v>
      </c>
      <c r="N126" s="4" t="s">
        <v>94</v>
      </c>
      <c r="O126" s="4" t="s">
        <v>157</v>
      </c>
      <c r="P126" s="4" t="s">
        <v>29</v>
      </c>
      <c r="Q126" s="4"/>
      <c r="R126" s="4"/>
      <c r="S126" s="4"/>
      <c r="T126" s="4" t="str">
        <f aca="false">A126&amp;"|"&amp;C126</f>
        <v>VITACON VILA OLIMPIA|SERV. MORADIA</v>
      </c>
      <c r="U126" s="4" t="str">
        <f aca="false">T126&amp;"|"&amp;TEXT(I126,"0.00")</f>
        <v>VITACON VILA OLIMPIA|SERV. MORADIA|770215.89</v>
      </c>
    </row>
    <row r="127" customFormat="false" ht="15" hidden="false" customHeight="true" outlineLevel="0" collapsed="false">
      <c r="A127" s="4" t="s">
        <v>180</v>
      </c>
      <c r="B127" s="4" t="s">
        <v>190</v>
      </c>
      <c r="C127" s="4" t="s">
        <v>189</v>
      </c>
      <c r="D127" s="4" t="s">
        <v>24</v>
      </c>
      <c r="E127" s="5" t="n">
        <v>55.64</v>
      </c>
      <c r="F127" s="6" t="n">
        <v>17303.56</v>
      </c>
      <c r="G127" s="6" t="n">
        <v>962769.86</v>
      </c>
      <c r="H127" s="6" t="n">
        <v>13842.84</v>
      </c>
      <c r="I127" s="6" t="n">
        <v>770215.89</v>
      </c>
      <c r="J127" s="7" t="n">
        <v>0.2</v>
      </c>
      <c r="K127" s="4" t="s">
        <v>25</v>
      </c>
      <c r="L127" s="4" t="s">
        <v>25</v>
      </c>
      <c r="M127" s="4" t="s">
        <v>182</v>
      </c>
      <c r="N127" s="4" t="s">
        <v>94</v>
      </c>
      <c r="O127" s="4" t="s">
        <v>157</v>
      </c>
      <c r="P127" s="4" t="s">
        <v>29</v>
      </c>
      <c r="Q127" s="4"/>
      <c r="R127" s="4"/>
      <c r="S127" s="4"/>
      <c r="T127" s="4" t="str">
        <f aca="false">A127&amp;"|"&amp;C127</f>
        <v>VITACON VILA OLIMPIA|SERV. MORADIA</v>
      </c>
      <c r="U127" s="4" t="str">
        <f aca="false">T127&amp;"|"&amp;TEXT(I127,"0.00")</f>
        <v>VITACON VILA OLIMPIA|SERV. MORADIA|770215.89</v>
      </c>
    </row>
    <row r="128" customFormat="false" ht="15" hidden="false" customHeight="true" outlineLevel="0" collapsed="false">
      <c r="A128" s="4" t="s">
        <v>180</v>
      </c>
      <c r="B128" s="4" t="s">
        <v>191</v>
      </c>
      <c r="C128" s="4" t="s">
        <v>189</v>
      </c>
      <c r="D128" s="4" t="s">
        <v>24</v>
      </c>
      <c r="E128" s="5" t="n">
        <v>55.64</v>
      </c>
      <c r="F128" s="6" t="n">
        <v>17346.82</v>
      </c>
      <c r="G128" s="6" t="n">
        <v>965176.81</v>
      </c>
      <c r="H128" s="6" t="n">
        <v>13877.45</v>
      </c>
      <c r="I128" s="6" t="n">
        <v>772141.45</v>
      </c>
      <c r="J128" s="7" t="n">
        <v>0.2</v>
      </c>
      <c r="K128" s="4" t="s">
        <v>25</v>
      </c>
      <c r="L128" s="4" t="s">
        <v>25</v>
      </c>
      <c r="M128" s="4" t="s">
        <v>182</v>
      </c>
      <c r="N128" s="4" t="s">
        <v>94</v>
      </c>
      <c r="O128" s="4" t="s">
        <v>157</v>
      </c>
      <c r="P128" s="4" t="s">
        <v>29</v>
      </c>
      <c r="Q128" s="4"/>
      <c r="R128" s="4"/>
      <c r="S128" s="4"/>
      <c r="T128" s="4" t="str">
        <f aca="false">A128&amp;"|"&amp;C128</f>
        <v>VITACON VILA OLIMPIA|SERV. MORADIA</v>
      </c>
      <c r="U128" s="4" t="str">
        <f aca="false">T128&amp;"|"&amp;TEXT(I128,"0.00")</f>
        <v>VITACON VILA OLIMPIA|SERV. MORADIA|772141.45</v>
      </c>
    </row>
    <row r="129" customFormat="false" ht="15" hidden="false" customHeight="true" outlineLevel="0" collapsed="false">
      <c r="A129" s="4" t="s">
        <v>180</v>
      </c>
      <c r="B129" s="4" t="s">
        <v>192</v>
      </c>
      <c r="C129" s="4" t="s">
        <v>189</v>
      </c>
      <c r="D129" s="4" t="s">
        <v>24</v>
      </c>
      <c r="E129" s="5" t="n">
        <v>55.64</v>
      </c>
      <c r="F129" s="6" t="n">
        <v>17346.82</v>
      </c>
      <c r="G129" s="6" t="n">
        <v>965176.81</v>
      </c>
      <c r="H129" s="6" t="n">
        <v>13877.45</v>
      </c>
      <c r="I129" s="6" t="n">
        <v>772141.45</v>
      </c>
      <c r="J129" s="7" t="n">
        <v>0.2</v>
      </c>
      <c r="K129" s="4" t="s">
        <v>25</v>
      </c>
      <c r="L129" s="4" t="s">
        <v>25</v>
      </c>
      <c r="M129" s="4" t="s">
        <v>182</v>
      </c>
      <c r="N129" s="4" t="s">
        <v>94</v>
      </c>
      <c r="O129" s="4" t="s">
        <v>157</v>
      </c>
      <c r="P129" s="4" t="s">
        <v>29</v>
      </c>
      <c r="Q129" s="4"/>
      <c r="R129" s="4"/>
      <c r="S129" s="4"/>
      <c r="T129" s="4" t="str">
        <f aca="false">A129&amp;"|"&amp;C129</f>
        <v>VITACON VILA OLIMPIA|SERV. MORADIA</v>
      </c>
      <c r="U129" s="4" t="str">
        <f aca="false">T129&amp;"|"&amp;TEXT(I129,"0.00")</f>
        <v>VITACON VILA OLIMPIA|SERV. MORADIA|772141.45</v>
      </c>
    </row>
    <row r="130" customFormat="false" ht="15" hidden="false" customHeight="true" outlineLevel="0" collapsed="false">
      <c r="A130" s="4" t="s">
        <v>180</v>
      </c>
      <c r="B130" s="4" t="s">
        <v>193</v>
      </c>
      <c r="C130" s="4" t="s">
        <v>189</v>
      </c>
      <c r="D130" s="4" t="s">
        <v>24</v>
      </c>
      <c r="E130" s="5" t="n">
        <v>55.64</v>
      </c>
      <c r="F130" s="6" t="n">
        <v>17390.07</v>
      </c>
      <c r="G130" s="6" t="n">
        <v>967583.71</v>
      </c>
      <c r="H130" s="6" t="n">
        <v>13912.06</v>
      </c>
      <c r="I130" s="6" t="n">
        <v>774066.97</v>
      </c>
      <c r="J130" s="7" t="n">
        <v>0.2</v>
      </c>
      <c r="K130" s="4" t="s">
        <v>25</v>
      </c>
      <c r="L130" s="4" t="s">
        <v>25</v>
      </c>
      <c r="M130" s="4" t="s">
        <v>182</v>
      </c>
      <c r="N130" s="4" t="s">
        <v>94</v>
      </c>
      <c r="O130" s="4" t="s">
        <v>157</v>
      </c>
      <c r="P130" s="4" t="s">
        <v>29</v>
      </c>
      <c r="Q130" s="4"/>
      <c r="R130" s="4"/>
      <c r="S130" s="4"/>
      <c r="T130" s="4" t="str">
        <f aca="false">A130&amp;"|"&amp;C130</f>
        <v>VITACON VILA OLIMPIA|SERV. MORADIA</v>
      </c>
      <c r="U130" s="4" t="str">
        <f aca="false">T130&amp;"|"&amp;TEXT(I130,"0.00")</f>
        <v>VITACON VILA OLIMPIA|SERV. MORADIA|774066.97</v>
      </c>
    </row>
    <row r="131" customFormat="false" ht="15" hidden="false" customHeight="true" outlineLevel="0" collapsed="false">
      <c r="A131" s="4" t="s">
        <v>180</v>
      </c>
      <c r="B131" s="4" t="s">
        <v>194</v>
      </c>
      <c r="C131" s="4" t="s">
        <v>189</v>
      </c>
      <c r="D131" s="4" t="s">
        <v>24</v>
      </c>
      <c r="E131" s="5" t="n">
        <v>55.64</v>
      </c>
      <c r="F131" s="6" t="n">
        <v>17433.33</v>
      </c>
      <c r="G131" s="6" t="n">
        <v>969990.66</v>
      </c>
      <c r="H131" s="6" t="n">
        <v>13946.67</v>
      </c>
      <c r="I131" s="6" t="n">
        <v>775992.53</v>
      </c>
      <c r="J131" s="7" t="n">
        <v>0.2</v>
      </c>
      <c r="K131" s="4" t="s">
        <v>25</v>
      </c>
      <c r="L131" s="4" t="s">
        <v>25</v>
      </c>
      <c r="M131" s="4" t="s">
        <v>182</v>
      </c>
      <c r="N131" s="4" t="s">
        <v>94</v>
      </c>
      <c r="O131" s="4" t="s">
        <v>157</v>
      </c>
      <c r="P131" s="4" t="s">
        <v>29</v>
      </c>
      <c r="Q131" s="4"/>
      <c r="R131" s="4"/>
      <c r="S131" s="4"/>
      <c r="T131" s="4" t="str">
        <f aca="false">A131&amp;"|"&amp;C131</f>
        <v>VITACON VILA OLIMPIA|SERV. MORADIA</v>
      </c>
      <c r="U131" s="4" t="str">
        <f aca="false">T131&amp;"|"&amp;TEXT(I131,"0.00")</f>
        <v>VITACON VILA OLIMPIA|SERV. MORADIA|775992.53</v>
      </c>
    </row>
    <row r="132" customFormat="false" ht="15" hidden="false" customHeight="true" outlineLevel="0" collapsed="false">
      <c r="A132" s="4" t="s">
        <v>180</v>
      </c>
      <c r="B132" s="4" t="s">
        <v>195</v>
      </c>
      <c r="C132" s="4" t="s">
        <v>189</v>
      </c>
      <c r="D132" s="4" t="s">
        <v>24</v>
      </c>
      <c r="E132" s="5" t="n">
        <v>55.64</v>
      </c>
      <c r="F132" s="6" t="n">
        <v>17433.33</v>
      </c>
      <c r="G132" s="6" t="n">
        <v>969990.66</v>
      </c>
      <c r="H132" s="6" t="n">
        <v>13946.67</v>
      </c>
      <c r="I132" s="6" t="n">
        <v>775992.53</v>
      </c>
      <c r="J132" s="7" t="n">
        <v>0.2</v>
      </c>
      <c r="K132" s="4" t="s">
        <v>25</v>
      </c>
      <c r="L132" s="4" t="s">
        <v>25</v>
      </c>
      <c r="M132" s="4" t="s">
        <v>182</v>
      </c>
      <c r="N132" s="4" t="s">
        <v>94</v>
      </c>
      <c r="O132" s="4" t="s">
        <v>157</v>
      </c>
      <c r="P132" s="4" t="s">
        <v>29</v>
      </c>
      <c r="Q132" s="4"/>
      <c r="R132" s="4"/>
      <c r="S132" s="4"/>
      <c r="T132" s="4" t="str">
        <f aca="false">A132&amp;"|"&amp;C132</f>
        <v>VITACON VILA OLIMPIA|SERV. MORADIA</v>
      </c>
      <c r="U132" s="4" t="str">
        <f aca="false">T132&amp;"|"&amp;TEXT(I132,"0.00")</f>
        <v>VITACON VILA OLIMPIA|SERV. MORADIA|775992.53</v>
      </c>
    </row>
    <row r="133" customFormat="false" ht="15" hidden="false" customHeight="true" outlineLevel="0" collapsed="false">
      <c r="A133" s="4" t="s">
        <v>196</v>
      </c>
      <c r="B133" s="4" t="s">
        <v>197</v>
      </c>
      <c r="C133" s="4" t="s">
        <v>172</v>
      </c>
      <c r="D133" s="4" t="s">
        <v>24</v>
      </c>
      <c r="E133" s="5" t="n">
        <v>18.72</v>
      </c>
      <c r="F133" s="6" t="n">
        <v>20327.51</v>
      </c>
      <c r="G133" s="6" t="n">
        <v>380531.06</v>
      </c>
      <c r="H133" s="6" t="n">
        <v>19311.14</v>
      </c>
      <c r="I133" s="6" t="n">
        <v>361504.51</v>
      </c>
      <c r="J133" s="7" t="n">
        <v>0.05</v>
      </c>
      <c r="K133" s="4" t="s">
        <v>25</v>
      </c>
      <c r="L133" s="4" t="s">
        <v>25</v>
      </c>
      <c r="M133" s="4" t="s">
        <v>198</v>
      </c>
      <c r="N133" s="4" t="s">
        <v>199</v>
      </c>
      <c r="O133" s="4" t="s">
        <v>63</v>
      </c>
      <c r="P133" s="4" t="s">
        <v>29</v>
      </c>
      <c r="Q133" s="4"/>
      <c r="R133" s="4"/>
      <c r="S133" s="4"/>
      <c r="T133" s="4" t="str">
        <f aca="false">A133&amp;"|"&amp;C133</f>
        <v>VITACON DOMINGOS DE MORAIS|R2V</v>
      </c>
      <c r="U133" s="4" t="str">
        <f aca="false">T133&amp;"|"&amp;TEXT(I133,"0.00")</f>
        <v>VITACON DOMINGOS DE MORAIS|R2V|361504.51</v>
      </c>
    </row>
    <row r="134" customFormat="false" ht="15" hidden="false" customHeight="true" outlineLevel="0" collapsed="false">
      <c r="A134" s="4" t="s">
        <v>196</v>
      </c>
      <c r="B134" s="4" t="s">
        <v>200</v>
      </c>
      <c r="C134" s="4" t="s">
        <v>172</v>
      </c>
      <c r="D134" s="4" t="s">
        <v>24</v>
      </c>
      <c r="E134" s="5" t="n">
        <v>18.2</v>
      </c>
      <c r="F134" s="6" t="n">
        <v>21198.97</v>
      </c>
      <c r="G134" s="6" t="n">
        <v>385821.24</v>
      </c>
      <c r="H134" s="6" t="n">
        <v>20139.02</v>
      </c>
      <c r="I134" s="6" t="n">
        <v>366530.18</v>
      </c>
      <c r="J134" s="7" t="n">
        <v>0.05</v>
      </c>
      <c r="K134" s="4" t="s">
        <v>25</v>
      </c>
      <c r="L134" s="4" t="s">
        <v>25</v>
      </c>
      <c r="M134" s="4" t="s">
        <v>198</v>
      </c>
      <c r="N134" s="4" t="s">
        <v>199</v>
      </c>
      <c r="O134" s="4" t="s">
        <v>63</v>
      </c>
      <c r="P134" s="4" t="s">
        <v>29</v>
      </c>
      <c r="Q134" s="4"/>
      <c r="R134" s="4"/>
      <c r="S134" s="4"/>
      <c r="T134" s="4" t="str">
        <f aca="false">A134&amp;"|"&amp;C134</f>
        <v>VITACON DOMINGOS DE MORAIS|R2V</v>
      </c>
      <c r="U134" s="4" t="str">
        <f aca="false">T134&amp;"|"&amp;TEXT(I134,"0.00")</f>
        <v>VITACON DOMINGOS DE MORAIS|R2V|366530.18</v>
      </c>
    </row>
    <row r="135" customFormat="false" ht="15" hidden="false" customHeight="true" outlineLevel="0" collapsed="false">
      <c r="A135" s="4" t="s">
        <v>196</v>
      </c>
      <c r="B135" s="4" t="s">
        <v>201</v>
      </c>
      <c r="C135" s="4" t="s">
        <v>172</v>
      </c>
      <c r="D135" s="4" t="s">
        <v>24</v>
      </c>
      <c r="E135" s="5" t="n">
        <v>30.39</v>
      </c>
      <c r="F135" s="6" t="n">
        <v>16595.02</v>
      </c>
      <c r="G135" s="6" t="n">
        <v>504322.73</v>
      </c>
      <c r="H135" s="6" t="n">
        <v>14935.52</v>
      </c>
      <c r="I135" s="6" t="n">
        <v>453890.46</v>
      </c>
      <c r="J135" s="7" t="n">
        <v>0.1</v>
      </c>
      <c r="K135" s="4" t="s">
        <v>25</v>
      </c>
      <c r="L135" s="4" t="s">
        <v>25</v>
      </c>
      <c r="M135" s="4" t="s">
        <v>198</v>
      </c>
      <c r="N135" s="4" t="s">
        <v>199</v>
      </c>
      <c r="O135" s="4" t="s">
        <v>63</v>
      </c>
      <c r="P135" s="4" t="s">
        <v>29</v>
      </c>
      <c r="Q135" s="4"/>
      <c r="R135" s="4"/>
      <c r="S135" s="4"/>
      <c r="T135" s="4" t="str">
        <f aca="false">A135&amp;"|"&amp;C135</f>
        <v>VITACON DOMINGOS DE MORAIS|R2V</v>
      </c>
      <c r="U135" s="4" t="str">
        <f aca="false">T135&amp;"|"&amp;TEXT(I135,"0.00")</f>
        <v>VITACON DOMINGOS DE MORAIS|R2V|453890.46</v>
      </c>
    </row>
    <row r="136" customFormat="false" ht="15" hidden="false" customHeight="true" outlineLevel="0" collapsed="false">
      <c r="A136" s="4" t="s">
        <v>196</v>
      </c>
      <c r="B136" s="4" t="s">
        <v>202</v>
      </c>
      <c r="C136" s="4" t="s">
        <v>172</v>
      </c>
      <c r="D136" s="4" t="s">
        <v>24</v>
      </c>
      <c r="E136" s="5" t="n">
        <v>30.25</v>
      </c>
      <c r="F136" s="6" t="n">
        <v>16657.9</v>
      </c>
      <c r="G136" s="6" t="n">
        <v>503901.39</v>
      </c>
      <c r="H136" s="6" t="n">
        <v>14992.11</v>
      </c>
      <c r="I136" s="6" t="n">
        <v>453511.25</v>
      </c>
      <c r="J136" s="7" t="n">
        <v>0.1</v>
      </c>
      <c r="K136" s="4" t="s">
        <v>25</v>
      </c>
      <c r="L136" s="4" t="s">
        <v>25</v>
      </c>
      <c r="M136" s="4" t="s">
        <v>198</v>
      </c>
      <c r="N136" s="4" t="s">
        <v>199</v>
      </c>
      <c r="O136" s="4" t="s">
        <v>63</v>
      </c>
      <c r="P136" s="4" t="s">
        <v>29</v>
      </c>
      <c r="Q136" s="4"/>
      <c r="R136" s="4"/>
      <c r="S136" s="4"/>
      <c r="T136" s="4" t="str">
        <f aca="false">A136&amp;"|"&amp;C136</f>
        <v>VITACON DOMINGOS DE MORAIS|R2V</v>
      </c>
      <c r="U136" s="4" t="str">
        <f aca="false">T136&amp;"|"&amp;TEXT(I136,"0.00")</f>
        <v>VITACON DOMINGOS DE MORAIS|R2V|453511.25</v>
      </c>
    </row>
    <row r="137" customFormat="false" ht="15" hidden="false" customHeight="true" outlineLevel="0" collapsed="false">
      <c r="A137" s="4" t="s">
        <v>196</v>
      </c>
      <c r="B137" s="4" t="s">
        <v>203</v>
      </c>
      <c r="C137" s="4" t="s">
        <v>172</v>
      </c>
      <c r="D137" s="4" t="s">
        <v>24</v>
      </c>
      <c r="E137" s="5" t="n">
        <v>30.32</v>
      </c>
      <c r="F137" s="6" t="n">
        <v>16628.5</v>
      </c>
      <c r="G137" s="6" t="n">
        <v>504176.17</v>
      </c>
      <c r="H137" s="6" t="n">
        <v>14965.65</v>
      </c>
      <c r="I137" s="6" t="n">
        <v>453758.55</v>
      </c>
      <c r="J137" s="7" t="n">
        <v>0.1</v>
      </c>
      <c r="K137" s="4" t="s">
        <v>25</v>
      </c>
      <c r="L137" s="4" t="s">
        <v>25</v>
      </c>
      <c r="M137" s="4" t="s">
        <v>198</v>
      </c>
      <c r="N137" s="4" t="s">
        <v>199</v>
      </c>
      <c r="O137" s="4" t="s">
        <v>63</v>
      </c>
      <c r="P137" s="4" t="s">
        <v>29</v>
      </c>
      <c r="Q137" s="4"/>
      <c r="R137" s="4"/>
      <c r="S137" s="4"/>
      <c r="T137" s="4" t="str">
        <f aca="false">A137&amp;"|"&amp;C137</f>
        <v>VITACON DOMINGOS DE MORAIS|R2V</v>
      </c>
      <c r="U137" s="4" t="str">
        <f aca="false">T137&amp;"|"&amp;TEXT(I137,"0.00")</f>
        <v>VITACON DOMINGOS DE MORAIS|R2V|453758.55</v>
      </c>
    </row>
    <row r="138" customFormat="false" ht="15" hidden="false" customHeight="true" outlineLevel="0" collapsed="false">
      <c r="A138" s="4" t="s">
        <v>196</v>
      </c>
      <c r="B138" s="4" t="s">
        <v>204</v>
      </c>
      <c r="C138" s="4" t="s">
        <v>172</v>
      </c>
      <c r="D138" s="4" t="s">
        <v>24</v>
      </c>
      <c r="E138" s="5" t="n">
        <v>30.25</v>
      </c>
      <c r="F138" s="6" t="n">
        <v>16657.9</v>
      </c>
      <c r="G138" s="6" t="n">
        <v>503901.39</v>
      </c>
      <c r="H138" s="6" t="n">
        <v>14992.11</v>
      </c>
      <c r="I138" s="6" t="n">
        <v>453511.25</v>
      </c>
      <c r="J138" s="7" t="n">
        <v>0.1</v>
      </c>
      <c r="K138" s="4" t="s">
        <v>25</v>
      </c>
      <c r="L138" s="4" t="s">
        <v>25</v>
      </c>
      <c r="M138" s="4" t="s">
        <v>198</v>
      </c>
      <c r="N138" s="4" t="s">
        <v>199</v>
      </c>
      <c r="O138" s="4" t="s">
        <v>63</v>
      </c>
      <c r="P138" s="4" t="s">
        <v>29</v>
      </c>
      <c r="Q138" s="4"/>
      <c r="R138" s="4"/>
      <c r="S138" s="4"/>
      <c r="T138" s="4" t="str">
        <f aca="false">A138&amp;"|"&amp;C138</f>
        <v>VITACON DOMINGOS DE MORAIS|R2V</v>
      </c>
      <c r="U138" s="4" t="str">
        <f aca="false">T138&amp;"|"&amp;TEXT(I138,"0.00")</f>
        <v>VITACON DOMINGOS DE MORAIS|R2V|453511.25</v>
      </c>
    </row>
    <row r="139" customFormat="false" ht="15" hidden="false" customHeight="true" outlineLevel="0" collapsed="false">
      <c r="A139" s="4" t="s">
        <v>196</v>
      </c>
      <c r="B139" s="4" t="s">
        <v>205</v>
      </c>
      <c r="C139" s="4" t="s">
        <v>172</v>
      </c>
      <c r="D139" s="4" t="s">
        <v>24</v>
      </c>
      <c r="E139" s="5" t="n">
        <v>30.32</v>
      </c>
      <c r="F139" s="6" t="n">
        <v>16628.5</v>
      </c>
      <c r="G139" s="6" t="n">
        <v>504176.17</v>
      </c>
      <c r="H139" s="6" t="n">
        <v>14965.65</v>
      </c>
      <c r="I139" s="6" t="n">
        <v>453758.55</v>
      </c>
      <c r="J139" s="7" t="n">
        <v>0.1</v>
      </c>
      <c r="K139" s="4" t="s">
        <v>25</v>
      </c>
      <c r="L139" s="4" t="s">
        <v>25</v>
      </c>
      <c r="M139" s="4" t="s">
        <v>198</v>
      </c>
      <c r="N139" s="4" t="s">
        <v>199</v>
      </c>
      <c r="O139" s="4" t="s">
        <v>63</v>
      </c>
      <c r="P139" s="4" t="s">
        <v>29</v>
      </c>
      <c r="Q139" s="4"/>
      <c r="R139" s="4"/>
      <c r="S139" s="4"/>
      <c r="T139" s="4" t="str">
        <f aca="false">A139&amp;"|"&amp;C139</f>
        <v>VITACON DOMINGOS DE MORAIS|R2V</v>
      </c>
      <c r="U139" s="4" t="str">
        <f aca="false">T139&amp;"|"&amp;TEXT(I139,"0.00")</f>
        <v>VITACON DOMINGOS DE MORAIS|R2V|453758.55</v>
      </c>
    </row>
    <row r="140" customFormat="false" ht="15" hidden="false" customHeight="true" outlineLevel="0" collapsed="false">
      <c r="A140" s="4" t="s">
        <v>196</v>
      </c>
      <c r="B140" s="4" t="s">
        <v>206</v>
      </c>
      <c r="C140" s="4" t="s">
        <v>172</v>
      </c>
      <c r="D140" s="4" t="s">
        <v>24</v>
      </c>
      <c r="E140" s="5" t="n">
        <v>30.89</v>
      </c>
      <c r="F140" s="6" t="n">
        <v>16331.27</v>
      </c>
      <c r="G140" s="6" t="n">
        <v>504473</v>
      </c>
      <c r="H140" s="6" t="n">
        <v>14698.15</v>
      </c>
      <c r="I140" s="6" t="n">
        <v>454025.7</v>
      </c>
      <c r="J140" s="7" t="n">
        <v>0.1</v>
      </c>
      <c r="K140" s="4" t="s">
        <v>25</v>
      </c>
      <c r="L140" s="4" t="s">
        <v>25</v>
      </c>
      <c r="M140" s="4" t="s">
        <v>198</v>
      </c>
      <c r="N140" s="4" t="s">
        <v>199</v>
      </c>
      <c r="O140" s="4" t="s">
        <v>63</v>
      </c>
      <c r="P140" s="4" t="s">
        <v>29</v>
      </c>
      <c r="Q140" s="4"/>
      <c r="R140" s="4"/>
      <c r="S140" s="4"/>
      <c r="T140" s="4" t="str">
        <f aca="false">A140&amp;"|"&amp;C140</f>
        <v>VITACON DOMINGOS DE MORAIS|R2V</v>
      </c>
      <c r="U140" s="4" t="str">
        <f aca="false">T140&amp;"|"&amp;TEXT(I140,"0.00")</f>
        <v>VITACON DOMINGOS DE MORAIS|R2V|454025.70</v>
      </c>
    </row>
    <row r="141" customFormat="false" ht="15" hidden="false" customHeight="true" outlineLevel="0" collapsed="false">
      <c r="A141" s="4" t="s">
        <v>196</v>
      </c>
      <c r="B141" s="4" t="s">
        <v>207</v>
      </c>
      <c r="C141" s="4" t="s">
        <v>172</v>
      </c>
      <c r="D141" s="4" t="s">
        <v>24</v>
      </c>
      <c r="E141" s="5" t="n">
        <v>32.08</v>
      </c>
      <c r="F141" s="6" t="n">
        <v>16074.62</v>
      </c>
      <c r="G141" s="6" t="n">
        <v>515673.77</v>
      </c>
      <c r="H141" s="6" t="n">
        <v>14467.16</v>
      </c>
      <c r="I141" s="6" t="n">
        <v>464106.39</v>
      </c>
      <c r="J141" s="7" t="n">
        <v>0.1</v>
      </c>
      <c r="K141" s="4" t="s">
        <v>25</v>
      </c>
      <c r="L141" s="4" t="s">
        <v>25</v>
      </c>
      <c r="M141" s="4" t="s">
        <v>198</v>
      </c>
      <c r="N141" s="4" t="s">
        <v>199</v>
      </c>
      <c r="O141" s="4" t="s">
        <v>63</v>
      </c>
      <c r="P141" s="4" t="s">
        <v>29</v>
      </c>
      <c r="Q141" s="4"/>
      <c r="R141" s="4"/>
      <c r="S141" s="4"/>
      <c r="T141" s="4" t="str">
        <f aca="false">A141&amp;"|"&amp;C141</f>
        <v>VITACON DOMINGOS DE MORAIS|R2V</v>
      </c>
      <c r="U141" s="4" t="str">
        <f aca="false">T141&amp;"|"&amp;TEXT(I141,"0.00")</f>
        <v>VITACON DOMINGOS DE MORAIS|R2V|464106.39</v>
      </c>
    </row>
    <row r="142" customFormat="false" ht="15" hidden="false" customHeight="true" outlineLevel="0" collapsed="false">
      <c r="A142" s="4" t="s">
        <v>196</v>
      </c>
      <c r="B142" s="4" t="s">
        <v>208</v>
      </c>
      <c r="C142" s="4" t="s">
        <v>172</v>
      </c>
      <c r="D142" s="4" t="s">
        <v>24</v>
      </c>
      <c r="E142" s="5" t="n">
        <v>29.71</v>
      </c>
      <c r="F142" s="6" t="n">
        <v>16695.64</v>
      </c>
      <c r="G142" s="6" t="n">
        <v>496027.47</v>
      </c>
      <c r="H142" s="6" t="n">
        <v>15026.08</v>
      </c>
      <c r="I142" s="6" t="n">
        <v>446424.72</v>
      </c>
      <c r="J142" s="7" t="n">
        <v>0.1</v>
      </c>
      <c r="K142" s="4" t="s">
        <v>25</v>
      </c>
      <c r="L142" s="4" t="s">
        <v>25</v>
      </c>
      <c r="M142" s="4" t="s">
        <v>198</v>
      </c>
      <c r="N142" s="4" t="s">
        <v>199</v>
      </c>
      <c r="O142" s="4" t="s">
        <v>63</v>
      </c>
      <c r="P142" s="4" t="s">
        <v>29</v>
      </c>
      <c r="Q142" s="4"/>
      <c r="R142" s="4"/>
      <c r="S142" s="4"/>
      <c r="T142" s="4" t="str">
        <f aca="false">A142&amp;"|"&amp;C142</f>
        <v>VITACON DOMINGOS DE MORAIS|R2V</v>
      </c>
      <c r="U142" s="4" t="str">
        <f aca="false">T142&amp;"|"&amp;TEXT(I142,"0.00")</f>
        <v>VITACON DOMINGOS DE MORAIS|R2V|446424.72</v>
      </c>
    </row>
    <row r="143" customFormat="false" ht="15" hidden="false" customHeight="true" outlineLevel="0" collapsed="false">
      <c r="A143" s="4" t="s">
        <v>196</v>
      </c>
      <c r="B143" s="4" t="s">
        <v>209</v>
      </c>
      <c r="C143" s="4" t="s">
        <v>172</v>
      </c>
      <c r="D143" s="4" t="s">
        <v>24</v>
      </c>
      <c r="E143" s="5" t="n">
        <v>18.06</v>
      </c>
      <c r="F143" s="6" t="n">
        <v>21505.94</v>
      </c>
      <c r="G143" s="6" t="n">
        <v>388397.33</v>
      </c>
      <c r="H143" s="6" t="n">
        <v>20430.65</v>
      </c>
      <c r="I143" s="6" t="n">
        <v>368977.46</v>
      </c>
      <c r="J143" s="7" t="n">
        <v>0.05</v>
      </c>
      <c r="K143" s="4" t="s">
        <v>25</v>
      </c>
      <c r="L143" s="4" t="s">
        <v>25</v>
      </c>
      <c r="M143" s="4" t="s">
        <v>198</v>
      </c>
      <c r="N143" s="4" t="s">
        <v>199</v>
      </c>
      <c r="O143" s="4" t="s">
        <v>63</v>
      </c>
      <c r="P143" s="4" t="s">
        <v>29</v>
      </c>
      <c r="Q143" s="4"/>
      <c r="R143" s="4"/>
      <c r="S143" s="4"/>
      <c r="T143" s="4" t="str">
        <f aca="false">A143&amp;"|"&amp;C143</f>
        <v>VITACON DOMINGOS DE MORAIS|R2V</v>
      </c>
      <c r="U143" s="4" t="str">
        <f aca="false">T143&amp;"|"&amp;TEXT(I143,"0.00")</f>
        <v>VITACON DOMINGOS DE MORAIS|R2V|368977.46</v>
      </c>
    </row>
    <row r="144" customFormat="false" ht="15" hidden="false" customHeight="true" outlineLevel="0" collapsed="false">
      <c r="A144" s="4" t="s">
        <v>196</v>
      </c>
      <c r="B144" s="4" t="s">
        <v>210</v>
      </c>
      <c r="C144" s="4" t="s">
        <v>172</v>
      </c>
      <c r="D144" s="4" t="s">
        <v>24</v>
      </c>
      <c r="E144" s="5" t="n">
        <v>30.39</v>
      </c>
      <c r="F144" s="6" t="n">
        <v>16709.13</v>
      </c>
      <c r="G144" s="6" t="n">
        <v>507790.35</v>
      </c>
      <c r="H144" s="6" t="n">
        <v>15038.21</v>
      </c>
      <c r="I144" s="6" t="n">
        <v>457011.32</v>
      </c>
      <c r="J144" s="7" t="n">
        <v>0.1</v>
      </c>
      <c r="K144" s="4" t="s">
        <v>25</v>
      </c>
      <c r="L144" s="4" t="s">
        <v>25</v>
      </c>
      <c r="M144" s="4" t="s">
        <v>198</v>
      </c>
      <c r="N144" s="4" t="s">
        <v>199</v>
      </c>
      <c r="O144" s="4" t="s">
        <v>63</v>
      </c>
      <c r="P144" s="4" t="s">
        <v>29</v>
      </c>
      <c r="Q144" s="4"/>
      <c r="R144" s="4"/>
      <c r="S144" s="4"/>
      <c r="T144" s="4" t="str">
        <f aca="false">A144&amp;"|"&amp;C144</f>
        <v>VITACON DOMINGOS DE MORAIS|R2V</v>
      </c>
      <c r="U144" s="4" t="str">
        <f aca="false">T144&amp;"|"&amp;TEXT(I144,"0.00")</f>
        <v>VITACON DOMINGOS DE MORAIS|R2V|457011.32</v>
      </c>
    </row>
    <row r="145" customFormat="false" ht="15" hidden="false" customHeight="true" outlineLevel="0" collapsed="false">
      <c r="A145" s="4" t="s">
        <v>196</v>
      </c>
      <c r="B145" s="4" t="s">
        <v>211</v>
      </c>
      <c r="C145" s="4" t="s">
        <v>172</v>
      </c>
      <c r="D145" s="4" t="s">
        <v>24</v>
      </c>
      <c r="E145" s="5" t="n">
        <v>30.25</v>
      </c>
      <c r="F145" s="6" t="n">
        <v>16772.44</v>
      </c>
      <c r="G145" s="6" t="n">
        <v>507366.16</v>
      </c>
      <c r="H145" s="6" t="n">
        <v>15095.19</v>
      </c>
      <c r="I145" s="6" t="n">
        <v>456629.54</v>
      </c>
      <c r="J145" s="7" t="n">
        <v>0.1</v>
      </c>
      <c r="K145" s="4" t="s">
        <v>25</v>
      </c>
      <c r="L145" s="4" t="s">
        <v>25</v>
      </c>
      <c r="M145" s="4" t="s">
        <v>198</v>
      </c>
      <c r="N145" s="4" t="s">
        <v>199</v>
      </c>
      <c r="O145" s="4" t="s">
        <v>63</v>
      </c>
      <c r="P145" s="4" t="s">
        <v>29</v>
      </c>
      <c r="Q145" s="4"/>
      <c r="R145" s="4"/>
      <c r="S145" s="4"/>
      <c r="T145" s="4" t="str">
        <f aca="false">A145&amp;"|"&amp;C145</f>
        <v>VITACON DOMINGOS DE MORAIS|R2V</v>
      </c>
      <c r="U145" s="4" t="str">
        <f aca="false">T145&amp;"|"&amp;TEXT(I145,"0.00")</f>
        <v>VITACON DOMINGOS DE MORAIS|R2V|456629.54</v>
      </c>
    </row>
    <row r="146" customFormat="false" ht="15" hidden="false" customHeight="true" outlineLevel="0" collapsed="false">
      <c r="A146" s="4" t="s">
        <v>196</v>
      </c>
      <c r="B146" s="4" t="s">
        <v>212</v>
      </c>
      <c r="C146" s="4" t="s">
        <v>172</v>
      </c>
      <c r="D146" s="4" t="s">
        <v>24</v>
      </c>
      <c r="E146" s="5" t="n">
        <v>30.32</v>
      </c>
      <c r="F146" s="6" t="n">
        <v>16742.84</v>
      </c>
      <c r="G146" s="6" t="n">
        <v>507642.78</v>
      </c>
      <c r="H146" s="6" t="n">
        <v>15068.55</v>
      </c>
      <c r="I146" s="6" t="n">
        <v>456878.5</v>
      </c>
      <c r="J146" s="7" t="n">
        <v>0.1</v>
      </c>
      <c r="K146" s="4" t="s">
        <v>25</v>
      </c>
      <c r="L146" s="4" t="s">
        <v>25</v>
      </c>
      <c r="M146" s="4" t="s">
        <v>198</v>
      </c>
      <c r="N146" s="4" t="s">
        <v>199</v>
      </c>
      <c r="O146" s="4" t="s">
        <v>63</v>
      </c>
      <c r="P146" s="4" t="s">
        <v>29</v>
      </c>
      <c r="Q146" s="4"/>
      <c r="R146" s="4"/>
      <c r="S146" s="4"/>
      <c r="T146" s="4" t="str">
        <f aca="false">A146&amp;"|"&amp;C146</f>
        <v>VITACON DOMINGOS DE MORAIS|R2V</v>
      </c>
      <c r="U146" s="4" t="str">
        <f aca="false">T146&amp;"|"&amp;TEXT(I146,"0.00")</f>
        <v>VITACON DOMINGOS DE MORAIS|R2V|456878.50</v>
      </c>
    </row>
    <row r="147" customFormat="false" ht="15" hidden="false" customHeight="true" outlineLevel="0" collapsed="false">
      <c r="A147" s="4" t="s">
        <v>196</v>
      </c>
      <c r="B147" s="4" t="s">
        <v>213</v>
      </c>
      <c r="C147" s="4" t="s">
        <v>172</v>
      </c>
      <c r="D147" s="4" t="s">
        <v>24</v>
      </c>
      <c r="E147" s="5" t="n">
        <v>30.25</v>
      </c>
      <c r="F147" s="6" t="n">
        <v>16772.44</v>
      </c>
      <c r="G147" s="6" t="n">
        <v>507366.16</v>
      </c>
      <c r="H147" s="6" t="n">
        <v>15095.19</v>
      </c>
      <c r="I147" s="6" t="n">
        <v>456629.54</v>
      </c>
      <c r="J147" s="7" t="n">
        <v>0.1</v>
      </c>
      <c r="K147" s="4" t="s">
        <v>25</v>
      </c>
      <c r="L147" s="4" t="s">
        <v>25</v>
      </c>
      <c r="M147" s="4" t="s">
        <v>198</v>
      </c>
      <c r="N147" s="4" t="s">
        <v>199</v>
      </c>
      <c r="O147" s="4" t="s">
        <v>63</v>
      </c>
      <c r="P147" s="4" t="s">
        <v>29</v>
      </c>
      <c r="Q147" s="4"/>
      <c r="R147" s="4"/>
      <c r="S147" s="4"/>
      <c r="T147" s="4" t="str">
        <f aca="false">A147&amp;"|"&amp;C147</f>
        <v>VITACON DOMINGOS DE MORAIS|R2V</v>
      </c>
      <c r="U147" s="4" t="str">
        <f aca="false">T147&amp;"|"&amp;TEXT(I147,"0.00")</f>
        <v>VITACON DOMINGOS DE MORAIS|R2V|456629.54</v>
      </c>
    </row>
    <row r="148" customFormat="false" ht="15" hidden="false" customHeight="true" outlineLevel="0" collapsed="false">
      <c r="A148" s="4" t="s">
        <v>196</v>
      </c>
      <c r="B148" s="4" t="s">
        <v>214</v>
      </c>
      <c r="C148" s="4" t="s">
        <v>172</v>
      </c>
      <c r="D148" s="4" t="s">
        <v>24</v>
      </c>
      <c r="E148" s="5" t="n">
        <v>30.32</v>
      </c>
      <c r="F148" s="6" t="n">
        <v>16742.84</v>
      </c>
      <c r="G148" s="6" t="n">
        <v>507642.78</v>
      </c>
      <c r="H148" s="6" t="n">
        <v>15068.55</v>
      </c>
      <c r="I148" s="6" t="n">
        <v>456878.5</v>
      </c>
      <c r="J148" s="7" t="n">
        <v>0.1</v>
      </c>
      <c r="K148" s="4" t="s">
        <v>25</v>
      </c>
      <c r="L148" s="4" t="s">
        <v>25</v>
      </c>
      <c r="M148" s="4" t="s">
        <v>198</v>
      </c>
      <c r="N148" s="4" t="s">
        <v>199</v>
      </c>
      <c r="O148" s="4" t="s">
        <v>63</v>
      </c>
      <c r="P148" s="4" t="s">
        <v>29</v>
      </c>
      <c r="Q148" s="4"/>
      <c r="R148" s="4"/>
      <c r="S148" s="4"/>
      <c r="T148" s="4" t="str">
        <f aca="false">A148&amp;"|"&amp;C148</f>
        <v>VITACON DOMINGOS DE MORAIS|R2V</v>
      </c>
      <c r="U148" s="4" t="str">
        <f aca="false">T148&amp;"|"&amp;TEXT(I148,"0.00")</f>
        <v>VITACON DOMINGOS DE MORAIS|R2V|456878.50</v>
      </c>
    </row>
    <row r="149" customFormat="false" ht="15" hidden="false" customHeight="true" outlineLevel="0" collapsed="false">
      <c r="A149" s="4" t="s">
        <v>196</v>
      </c>
      <c r="B149" s="4" t="s">
        <v>215</v>
      </c>
      <c r="C149" s="4" t="s">
        <v>172</v>
      </c>
      <c r="D149" s="4" t="s">
        <v>24</v>
      </c>
      <c r="E149" s="5" t="n">
        <v>30.89</v>
      </c>
      <c r="F149" s="6" t="n">
        <v>16443.56</v>
      </c>
      <c r="G149" s="6" t="n">
        <v>507941.67</v>
      </c>
      <c r="H149" s="6" t="n">
        <v>14799.21</v>
      </c>
      <c r="I149" s="6" t="n">
        <v>457147.5</v>
      </c>
      <c r="J149" s="7" t="n">
        <v>0.1</v>
      </c>
      <c r="K149" s="4" t="s">
        <v>25</v>
      </c>
      <c r="L149" s="4" t="s">
        <v>25</v>
      </c>
      <c r="M149" s="4" t="s">
        <v>198</v>
      </c>
      <c r="N149" s="4" t="s">
        <v>199</v>
      </c>
      <c r="O149" s="4" t="s">
        <v>63</v>
      </c>
      <c r="P149" s="4" t="s">
        <v>29</v>
      </c>
      <c r="Q149" s="4"/>
      <c r="R149" s="4"/>
      <c r="S149" s="4"/>
      <c r="T149" s="4" t="str">
        <f aca="false">A149&amp;"|"&amp;C149</f>
        <v>VITACON DOMINGOS DE MORAIS|R2V</v>
      </c>
      <c r="U149" s="4" t="str">
        <f aca="false">T149&amp;"|"&amp;TEXT(I149,"0.00")</f>
        <v>VITACON DOMINGOS DE MORAIS|R2V|457147.50</v>
      </c>
    </row>
    <row r="150" customFormat="false" ht="15" hidden="false" customHeight="true" outlineLevel="0" collapsed="false">
      <c r="A150" s="4" t="s">
        <v>196</v>
      </c>
      <c r="B150" s="4" t="s">
        <v>216</v>
      </c>
      <c r="C150" s="4" t="s">
        <v>172</v>
      </c>
      <c r="D150" s="4" t="s">
        <v>24</v>
      </c>
      <c r="E150" s="5" t="n">
        <v>32.08</v>
      </c>
      <c r="F150" s="6" t="n">
        <v>16185.15</v>
      </c>
      <c r="G150" s="6" t="n">
        <v>519219.46</v>
      </c>
      <c r="H150" s="6" t="n">
        <v>14566.63</v>
      </c>
      <c r="I150" s="6" t="n">
        <v>467297.51</v>
      </c>
      <c r="J150" s="7" t="n">
        <v>0.1</v>
      </c>
      <c r="K150" s="4" t="s">
        <v>25</v>
      </c>
      <c r="L150" s="4" t="s">
        <v>25</v>
      </c>
      <c r="M150" s="4" t="s">
        <v>198</v>
      </c>
      <c r="N150" s="4" t="s">
        <v>199</v>
      </c>
      <c r="O150" s="4" t="s">
        <v>63</v>
      </c>
      <c r="P150" s="4" t="s">
        <v>29</v>
      </c>
      <c r="Q150" s="4"/>
      <c r="R150" s="4"/>
      <c r="S150" s="4"/>
      <c r="T150" s="4" t="str">
        <f aca="false">A150&amp;"|"&amp;C150</f>
        <v>VITACON DOMINGOS DE MORAIS|R2V</v>
      </c>
      <c r="U150" s="4" t="str">
        <f aca="false">T150&amp;"|"&amp;TEXT(I150,"0.00")</f>
        <v>VITACON DOMINGOS DE MORAIS|R2V|467297.51</v>
      </c>
    </row>
    <row r="151" customFormat="false" ht="15" hidden="false" customHeight="true" outlineLevel="0" collapsed="false">
      <c r="A151" s="4" t="s">
        <v>196</v>
      </c>
      <c r="B151" s="4" t="s">
        <v>217</v>
      </c>
      <c r="C151" s="4" t="s">
        <v>172</v>
      </c>
      <c r="D151" s="4" t="s">
        <v>24</v>
      </c>
      <c r="E151" s="5" t="n">
        <v>29.78</v>
      </c>
      <c r="F151" s="6" t="n">
        <v>16773.53</v>
      </c>
      <c r="G151" s="6" t="n">
        <v>499515.84</v>
      </c>
      <c r="H151" s="6" t="n">
        <v>15096.18</v>
      </c>
      <c r="I151" s="6" t="n">
        <v>449564.26</v>
      </c>
      <c r="J151" s="7" t="n">
        <v>0.1</v>
      </c>
      <c r="K151" s="4" t="s">
        <v>25</v>
      </c>
      <c r="L151" s="4" t="s">
        <v>25</v>
      </c>
      <c r="M151" s="4" t="s">
        <v>198</v>
      </c>
      <c r="N151" s="4" t="s">
        <v>199</v>
      </c>
      <c r="O151" s="4" t="s">
        <v>63</v>
      </c>
      <c r="P151" s="4" t="s">
        <v>29</v>
      </c>
      <c r="Q151" s="4"/>
      <c r="R151" s="4"/>
      <c r="S151" s="4"/>
      <c r="T151" s="4" t="str">
        <f aca="false">A151&amp;"|"&amp;C151</f>
        <v>VITACON DOMINGOS DE MORAIS|R2V</v>
      </c>
      <c r="U151" s="4" t="str">
        <f aca="false">T151&amp;"|"&amp;TEXT(I151,"0.00")</f>
        <v>VITACON DOMINGOS DE MORAIS|R2V|449564.26</v>
      </c>
    </row>
    <row r="152" customFormat="false" ht="15" hidden="false" customHeight="true" outlineLevel="0" collapsed="false">
      <c r="A152" s="4" t="s">
        <v>196</v>
      </c>
      <c r="B152" s="4" t="s">
        <v>218</v>
      </c>
      <c r="C152" s="4" t="s">
        <v>172</v>
      </c>
      <c r="D152" s="4" t="s">
        <v>24</v>
      </c>
      <c r="E152" s="5" t="n">
        <v>31.73</v>
      </c>
      <c r="F152" s="6" t="n">
        <v>16267.58</v>
      </c>
      <c r="G152" s="6" t="n">
        <v>516170.28</v>
      </c>
      <c r="H152" s="6" t="n">
        <v>14640.82</v>
      </c>
      <c r="I152" s="6" t="n">
        <v>464553.25</v>
      </c>
      <c r="J152" s="7" t="n">
        <v>0.1</v>
      </c>
      <c r="K152" s="4" t="s">
        <v>25</v>
      </c>
      <c r="L152" s="4" t="s">
        <v>25</v>
      </c>
      <c r="M152" s="4" t="s">
        <v>198</v>
      </c>
      <c r="N152" s="4" t="s">
        <v>199</v>
      </c>
      <c r="O152" s="4" t="s">
        <v>63</v>
      </c>
      <c r="P152" s="4" t="s">
        <v>29</v>
      </c>
      <c r="Q152" s="4"/>
      <c r="R152" s="4"/>
      <c r="S152" s="4"/>
      <c r="T152" s="4" t="str">
        <f aca="false">A152&amp;"|"&amp;C152</f>
        <v>VITACON DOMINGOS DE MORAIS|R2V</v>
      </c>
      <c r="U152" s="4" t="str">
        <f aca="false">T152&amp;"|"&amp;TEXT(I152,"0.00")</f>
        <v>VITACON DOMINGOS DE MORAIS|R2V|464553.25</v>
      </c>
    </row>
    <row r="153" customFormat="false" ht="15" hidden="false" customHeight="true" outlineLevel="0" collapsed="false">
      <c r="A153" s="4" t="s">
        <v>196</v>
      </c>
      <c r="B153" s="4" t="s">
        <v>219</v>
      </c>
      <c r="C153" s="4" t="s">
        <v>172</v>
      </c>
      <c r="D153" s="4" t="s">
        <v>24</v>
      </c>
      <c r="E153" s="5" t="n">
        <v>30.39</v>
      </c>
      <c r="F153" s="6" t="n">
        <v>16823.55</v>
      </c>
      <c r="G153" s="6" t="n">
        <v>511267.77</v>
      </c>
      <c r="H153" s="6" t="n">
        <v>15141.2</v>
      </c>
      <c r="I153" s="6" t="n">
        <v>460140.99</v>
      </c>
      <c r="J153" s="7" t="n">
        <v>0.1</v>
      </c>
      <c r="K153" s="4" t="s">
        <v>25</v>
      </c>
      <c r="L153" s="4" t="s">
        <v>25</v>
      </c>
      <c r="M153" s="4" t="s">
        <v>198</v>
      </c>
      <c r="N153" s="4" t="s">
        <v>199</v>
      </c>
      <c r="O153" s="4" t="s">
        <v>63</v>
      </c>
      <c r="P153" s="4" t="s">
        <v>29</v>
      </c>
      <c r="Q153" s="4"/>
      <c r="R153" s="4"/>
      <c r="S153" s="4"/>
      <c r="T153" s="4" t="str">
        <f aca="false">A153&amp;"|"&amp;C153</f>
        <v>VITACON DOMINGOS DE MORAIS|R2V</v>
      </c>
      <c r="U153" s="4" t="str">
        <f aca="false">T153&amp;"|"&amp;TEXT(I153,"0.00")</f>
        <v>VITACON DOMINGOS DE MORAIS|R2V|460140.99</v>
      </c>
    </row>
    <row r="154" customFormat="false" ht="15" hidden="false" customHeight="true" outlineLevel="0" collapsed="false">
      <c r="A154" s="4" t="s">
        <v>196</v>
      </c>
      <c r="B154" s="4" t="s">
        <v>220</v>
      </c>
      <c r="C154" s="4" t="s">
        <v>172</v>
      </c>
      <c r="D154" s="4" t="s">
        <v>24</v>
      </c>
      <c r="E154" s="5" t="n">
        <v>30.25</v>
      </c>
      <c r="F154" s="6" t="n">
        <v>16887.29</v>
      </c>
      <c r="G154" s="6" t="n">
        <v>510840.64</v>
      </c>
      <c r="H154" s="6" t="n">
        <v>15198.56</v>
      </c>
      <c r="I154" s="6" t="n">
        <v>459756.58</v>
      </c>
      <c r="J154" s="7" t="n">
        <v>0.1</v>
      </c>
      <c r="K154" s="4" t="s">
        <v>25</v>
      </c>
      <c r="L154" s="4" t="s">
        <v>25</v>
      </c>
      <c r="M154" s="4" t="s">
        <v>198</v>
      </c>
      <c r="N154" s="4" t="s">
        <v>199</v>
      </c>
      <c r="O154" s="4" t="s">
        <v>63</v>
      </c>
      <c r="P154" s="4" t="s">
        <v>29</v>
      </c>
      <c r="Q154" s="4"/>
      <c r="R154" s="4"/>
      <c r="S154" s="4"/>
      <c r="T154" s="4" t="str">
        <f aca="false">A154&amp;"|"&amp;C154</f>
        <v>VITACON DOMINGOS DE MORAIS|R2V</v>
      </c>
      <c r="U154" s="4" t="str">
        <f aca="false">T154&amp;"|"&amp;TEXT(I154,"0.00")</f>
        <v>VITACON DOMINGOS DE MORAIS|R2V|459756.58</v>
      </c>
    </row>
    <row r="155" customFormat="false" ht="15" hidden="false" customHeight="true" outlineLevel="0" collapsed="false">
      <c r="A155" s="4" t="s">
        <v>196</v>
      </c>
      <c r="B155" s="4" t="s">
        <v>221</v>
      </c>
      <c r="C155" s="4" t="s">
        <v>172</v>
      </c>
      <c r="D155" s="4" t="s">
        <v>24</v>
      </c>
      <c r="E155" s="5" t="n">
        <v>30.32</v>
      </c>
      <c r="F155" s="6" t="n">
        <v>16857.49</v>
      </c>
      <c r="G155" s="6" t="n">
        <v>511119.2</v>
      </c>
      <c r="H155" s="6" t="n">
        <v>15171.74</v>
      </c>
      <c r="I155" s="6" t="n">
        <v>460007.28</v>
      </c>
      <c r="J155" s="7" t="n">
        <v>0.1</v>
      </c>
      <c r="K155" s="4" t="s">
        <v>25</v>
      </c>
      <c r="L155" s="4" t="s">
        <v>25</v>
      </c>
      <c r="M155" s="4" t="s">
        <v>198</v>
      </c>
      <c r="N155" s="4" t="s">
        <v>199</v>
      </c>
      <c r="O155" s="4" t="s">
        <v>63</v>
      </c>
      <c r="P155" s="4" t="s">
        <v>29</v>
      </c>
      <c r="Q155" s="4"/>
      <c r="R155" s="4"/>
      <c r="S155" s="4"/>
      <c r="T155" s="4" t="str">
        <f aca="false">A155&amp;"|"&amp;C155</f>
        <v>VITACON DOMINGOS DE MORAIS|R2V</v>
      </c>
      <c r="U155" s="4" t="str">
        <f aca="false">T155&amp;"|"&amp;TEXT(I155,"0.00")</f>
        <v>VITACON DOMINGOS DE MORAIS|R2V|460007.28</v>
      </c>
    </row>
    <row r="156" customFormat="false" ht="15" hidden="false" customHeight="true" outlineLevel="0" collapsed="false">
      <c r="A156" s="4" t="s">
        <v>196</v>
      </c>
      <c r="B156" s="4" t="s">
        <v>222</v>
      </c>
      <c r="C156" s="4" t="s">
        <v>172</v>
      </c>
      <c r="D156" s="4" t="s">
        <v>24</v>
      </c>
      <c r="E156" s="5" t="n">
        <v>30.25</v>
      </c>
      <c r="F156" s="6" t="n">
        <v>16887.29</v>
      </c>
      <c r="G156" s="6" t="n">
        <v>510840.64</v>
      </c>
      <c r="H156" s="6" t="n">
        <v>15198.56</v>
      </c>
      <c r="I156" s="6" t="n">
        <v>459756.58</v>
      </c>
      <c r="J156" s="7" t="n">
        <v>0.1</v>
      </c>
      <c r="K156" s="4" t="s">
        <v>25</v>
      </c>
      <c r="L156" s="4" t="s">
        <v>25</v>
      </c>
      <c r="M156" s="4" t="s">
        <v>198</v>
      </c>
      <c r="N156" s="4" t="s">
        <v>199</v>
      </c>
      <c r="O156" s="4" t="s">
        <v>63</v>
      </c>
      <c r="P156" s="4" t="s">
        <v>29</v>
      </c>
      <c r="Q156" s="4"/>
      <c r="R156" s="4"/>
      <c r="S156" s="4"/>
      <c r="T156" s="4" t="str">
        <f aca="false">A156&amp;"|"&amp;C156</f>
        <v>VITACON DOMINGOS DE MORAIS|R2V</v>
      </c>
      <c r="U156" s="4" t="str">
        <f aca="false">T156&amp;"|"&amp;TEXT(I156,"0.00")</f>
        <v>VITACON DOMINGOS DE MORAIS|R2V|459756.58</v>
      </c>
    </row>
    <row r="157" customFormat="false" ht="15" hidden="false" customHeight="true" outlineLevel="0" collapsed="false">
      <c r="A157" s="4" t="s">
        <v>196</v>
      </c>
      <c r="B157" s="4" t="s">
        <v>223</v>
      </c>
      <c r="C157" s="4" t="s">
        <v>172</v>
      </c>
      <c r="D157" s="4" t="s">
        <v>24</v>
      </c>
      <c r="E157" s="5" t="n">
        <v>30.32</v>
      </c>
      <c r="F157" s="6" t="n">
        <v>16857.49</v>
      </c>
      <c r="G157" s="6" t="n">
        <v>511119.2</v>
      </c>
      <c r="H157" s="6" t="n">
        <v>15171.74</v>
      </c>
      <c r="I157" s="6" t="n">
        <v>460007.28</v>
      </c>
      <c r="J157" s="7" t="n">
        <v>0.1</v>
      </c>
      <c r="K157" s="4" t="s">
        <v>25</v>
      </c>
      <c r="L157" s="4" t="s">
        <v>25</v>
      </c>
      <c r="M157" s="4" t="s">
        <v>198</v>
      </c>
      <c r="N157" s="4" t="s">
        <v>199</v>
      </c>
      <c r="O157" s="4" t="s">
        <v>63</v>
      </c>
      <c r="P157" s="4" t="s">
        <v>29</v>
      </c>
      <c r="Q157" s="4"/>
      <c r="R157" s="4"/>
      <c r="S157" s="4"/>
      <c r="T157" s="4" t="str">
        <f aca="false">A157&amp;"|"&amp;C157</f>
        <v>VITACON DOMINGOS DE MORAIS|R2V</v>
      </c>
      <c r="U157" s="4" t="str">
        <f aca="false">T157&amp;"|"&amp;TEXT(I157,"0.00")</f>
        <v>VITACON DOMINGOS DE MORAIS|R2V|460007.28</v>
      </c>
    </row>
    <row r="158" customFormat="false" ht="15" hidden="false" customHeight="true" outlineLevel="0" collapsed="false">
      <c r="A158" s="4" t="s">
        <v>196</v>
      </c>
      <c r="B158" s="4" t="s">
        <v>224</v>
      </c>
      <c r="C158" s="4" t="s">
        <v>172</v>
      </c>
      <c r="D158" s="4" t="s">
        <v>24</v>
      </c>
      <c r="E158" s="5" t="n">
        <v>30.89</v>
      </c>
      <c r="F158" s="6" t="n">
        <v>16556.17</v>
      </c>
      <c r="G158" s="6" t="n">
        <v>511420.12</v>
      </c>
      <c r="H158" s="6" t="n">
        <v>14900.55</v>
      </c>
      <c r="I158" s="6" t="n">
        <v>460278.11</v>
      </c>
      <c r="J158" s="7" t="n">
        <v>0.1</v>
      </c>
      <c r="K158" s="4" t="s">
        <v>25</v>
      </c>
      <c r="L158" s="4" t="s">
        <v>25</v>
      </c>
      <c r="M158" s="4" t="s">
        <v>198</v>
      </c>
      <c r="N158" s="4" t="s">
        <v>199</v>
      </c>
      <c r="O158" s="4" t="s">
        <v>63</v>
      </c>
      <c r="P158" s="4" t="s">
        <v>29</v>
      </c>
      <c r="Q158" s="4"/>
      <c r="R158" s="4"/>
      <c r="S158" s="4"/>
      <c r="T158" s="4" t="str">
        <f aca="false">A158&amp;"|"&amp;C158</f>
        <v>VITACON DOMINGOS DE MORAIS|R2V</v>
      </c>
      <c r="U158" s="4" t="str">
        <f aca="false">T158&amp;"|"&amp;TEXT(I158,"0.00")</f>
        <v>VITACON DOMINGOS DE MORAIS|R2V|460278.11</v>
      </c>
    </row>
    <row r="159" customFormat="false" ht="15" hidden="false" customHeight="true" outlineLevel="0" collapsed="false">
      <c r="A159" s="4" t="s">
        <v>196</v>
      </c>
      <c r="B159" s="4" t="s">
        <v>225</v>
      </c>
      <c r="C159" s="4" t="s">
        <v>172</v>
      </c>
      <c r="D159" s="4" t="s">
        <v>24</v>
      </c>
      <c r="E159" s="5" t="n">
        <v>32.08</v>
      </c>
      <c r="F159" s="6" t="n">
        <v>16295.98</v>
      </c>
      <c r="G159" s="6" t="n">
        <v>522775.14</v>
      </c>
      <c r="H159" s="6" t="n">
        <v>14666.38</v>
      </c>
      <c r="I159" s="6" t="n">
        <v>470497.63</v>
      </c>
      <c r="J159" s="7" t="n">
        <v>0.1</v>
      </c>
      <c r="K159" s="4" t="s">
        <v>25</v>
      </c>
      <c r="L159" s="4" t="s">
        <v>25</v>
      </c>
      <c r="M159" s="4" t="s">
        <v>198</v>
      </c>
      <c r="N159" s="4" t="s">
        <v>199</v>
      </c>
      <c r="O159" s="4" t="s">
        <v>63</v>
      </c>
      <c r="P159" s="4" t="s">
        <v>29</v>
      </c>
      <c r="Q159" s="4"/>
      <c r="R159" s="4"/>
      <c r="S159" s="4"/>
      <c r="T159" s="4" t="str">
        <f aca="false">A159&amp;"|"&amp;C159</f>
        <v>VITACON DOMINGOS DE MORAIS|R2V</v>
      </c>
      <c r="U159" s="4" t="str">
        <f aca="false">T159&amp;"|"&amp;TEXT(I159,"0.00")</f>
        <v>VITACON DOMINGOS DE MORAIS|R2V|470497.63</v>
      </c>
    </row>
    <row r="160" customFormat="false" ht="15" hidden="false" customHeight="true" outlineLevel="0" collapsed="false">
      <c r="A160" s="4" t="s">
        <v>196</v>
      </c>
      <c r="B160" s="4" t="s">
        <v>226</v>
      </c>
      <c r="C160" s="4" t="s">
        <v>172</v>
      </c>
      <c r="D160" s="4" t="s">
        <v>24</v>
      </c>
      <c r="E160" s="5" t="n">
        <v>30.25</v>
      </c>
      <c r="F160" s="6" t="n">
        <v>17255.15</v>
      </c>
      <c r="G160" s="6" t="n">
        <v>521968.17</v>
      </c>
      <c r="H160" s="6" t="n">
        <v>15529.63</v>
      </c>
      <c r="I160" s="6" t="n">
        <v>469771.35</v>
      </c>
      <c r="J160" s="7" t="n">
        <v>0.1</v>
      </c>
      <c r="K160" s="4" t="s">
        <v>25</v>
      </c>
      <c r="L160" s="4" t="s">
        <v>25</v>
      </c>
      <c r="M160" s="4" t="s">
        <v>198</v>
      </c>
      <c r="N160" s="4" t="s">
        <v>199</v>
      </c>
      <c r="O160" s="4" t="s">
        <v>63</v>
      </c>
      <c r="P160" s="4" t="s">
        <v>29</v>
      </c>
      <c r="Q160" s="4"/>
      <c r="R160" s="4"/>
      <c r="S160" s="4"/>
      <c r="T160" s="4" t="str">
        <f aca="false">A160&amp;"|"&amp;C160</f>
        <v>VITACON DOMINGOS DE MORAIS|R2V</v>
      </c>
      <c r="U160" s="4" t="str">
        <f aca="false">T160&amp;"|"&amp;TEXT(I160,"0.00")</f>
        <v>VITACON DOMINGOS DE MORAIS|R2V|469771.35</v>
      </c>
    </row>
    <row r="161" customFormat="false" ht="15" hidden="false" customHeight="true" outlineLevel="0" collapsed="false">
      <c r="A161" s="4" t="s">
        <v>196</v>
      </c>
      <c r="B161" s="4" t="s">
        <v>227</v>
      </c>
      <c r="C161" s="4" t="s">
        <v>172</v>
      </c>
      <c r="D161" s="4" t="s">
        <v>24</v>
      </c>
      <c r="E161" s="5" t="n">
        <v>32.98</v>
      </c>
      <c r="F161" s="6" t="n">
        <v>16410.21</v>
      </c>
      <c r="G161" s="6" t="n">
        <v>541208.86</v>
      </c>
      <c r="H161" s="6" t="n">
        <v>14769.19</v>
      </c>
      <c r="I161" s="6" t="n">
        <v>487087.97</v>
      </c>
      <c r="J161" s="7" t="n">
        <v>0.1</v>
      </c>
      <c r="K161" s="4" t="s">
        <v>25</v>
      </c>
      <c r="L161" s="4" t="s">
        <v>25</v>
      </c>
      <c r="M161" s="4" t="s">
        <v>198</v>
      </c>
      <c r="N161" s="4" t="s">
        <v>199</v>
      </c>
      <c r="O161" s="4" t="s">
        <v>63</v>
      </c>
      <c r="P161" s="4" t="s">
        <v>29</v>
      </c>
      <c r="Q161" s="4"/>
      <c r="R161" s="4"/>
      <c r="S161" s="4"/>
      <c r="T161" s="4" t="str">
        <f aca="false">A161&amp;"|"&amp;C161</f>
        <v>VITACON DOMINGOS DE MORAIS|R2V</v>
      </c>
      <c r="U161" s="4" t="str">
        <f aca="false">T161&amp;"|"&amp;TEXT(I161,"0.00")</f>
        <v>VITACON DOMINGOS DE MORAIS|R2V|487087.97</v>
      </c>
    </row>
    <row r="162" customFormat="false" ht="15" hidden="false" customHeight="true" outlineLevel="0" collapsed="false">
      <c r="A162" s="4" t="s">
        <v>196</v>
      </c>
      <c r="B162" s="4" t="s">
        <v>228</v>
      </c>
      <c r="C162" s="4" t="s">
        <v>172</v>
      </c>
      <c r="D162" s="4" t="s">
        <v>24</v>
      </c>
      <c r="E162" s="5" t="n">
        <v>32.98</v>
      </c>
      <c r="F162" s="6" t="n">
        <v>16251.7</v>
      </c>
      <c r="G162" s="6" t="n">
        <v>535981.17</v>
      </c>
      <c r="H162" s="6" t="n">
        <v>14626.53</v>
      </c>
      <c r="I162" s="6" t="n">
        <v>482383.05</v>
      </c>
      <c r="J162" s="7" t="n">
        <v>0.1</v>
      </c>
      <c r="K162" s="4" t="s">
        <v>25</v>
      </c>
      <c r="L162" s="4" t="s">
        <v>25</v>
      </c>
      <c r="M162" s="4" t="s">
        <v>198</v>
      </c>
      <c r="N162" s="4" t="s">
        <v>199</v>
      </c>
      <c r="O162" s="4" t="s">
        <v>63</v>
      </c>
      <c r="P162" s="4" t="s">
        <v>29</v>
      </c>
      <c r="Q162" s="4"/>
      <c r="R162" s="4"/>
      <c r="S162" s="4"/>
      <c r="T162" s="4" t="str">
        <f aca="false">A162&amp;"|"&amp;C162</f>
        <v>VITACON DOMINGOS DE MORAIS|R2V</v>
      </c>
      <c r="U162" s="4" t="str">
        <f aca="false">T162&amp;"|"&amp;TEXT(I162,"0.00")</f>
        <v>VITACON DOMINGOS DE MORAIS|R2V|482383.05</v>
      </c>
    </row>
    <row r="163" customFormat="false" ht="15" hidden="false" customHeight="true" outlineLevel="0" collapsed="false">
      <c r="A163" s="4" t="s">
        <v>196</v>
      </c>
      <c r="B163" s="4" t="s">
        <v>229</v>
      </c>
      <c r="C163" s="4" t="s">
        <v>172</v>
      </c>
      <c r="D163" s="4" t="s">
        <v>24</v>
      </c>
      <c r="E163" s="5" t="n">
        <v>32.98</v>
      </c>
      <c r="F163" s="6" t="n">
        <v>16251.7</v>
      </c>
      <c r="G163" s="6" t="n">
        <v>535981.17</v>
      </c>
      <c r="H163" s="6" t="n">
        <v>14626.53</v>
      </c>
      <c r="I163" s="6" t="n">
        <v>482383.05</v>
      </c>
      <c r="J163" s="7" t="n">
        <v>0.1</v>
      </c>
      <c r="K163" s="4" t="s">
        <v>25</v>
      </c>
      <c r="L163" s="4" t="s">
        <v>25</v>
      </c>
      <c r="M163" s="4" t="s">
        <v>198</v>
      </c>
      <c r="N163" s="4" t="s">
        <v>199</v>
      </c>
      <c r="O163" s="4" t="s">
        <v>63</v>
      </c>
      <c r="P163" s="4" t="s">
        <v>29</v>
      </c>
      <c r="Q163" s="4"/>
      <c r="R163" s="4"/>
      <c r="S163" s="4"/>
      <c r="T163" s="4" t="str">
        <f aca="false">A163&amp;"|"&amp;C163</f>
        <v>VITACON DOMINGOS DE MORAIS|R2V</v>
      </c>
      <c r="U163" s="4" t="str">
        <f aca="false">T163&amp;"|"&amp;TEXT(I163,"0.00")</f>
        <v>VITACON DOMINGOS DE MORAIS|R2V|482383.05</v>
      </c>
    </row>
    <row r="164" customFormat="false" ht="15" hidden="false" customHeight="true" outlineLevel="0" collapsed="false">
      <c r="A164" s="4" t="s">
        <v>196</v>
      </c>
      <c r="B164" s="4" t="s">
        <v>230</v>
      </c>
      <c r="C164" s="4" t="s">
        <v>172</v>
      </c>
      <c r="D164" s="4" t="s">
        <v>24</v>
      </c>
      <c r="E164" s="5" t="n">
        <v>30.39</v>
      </c>
      <c r="F164" s="6" t="n">
        <v>17168.76</v>
      </c>
      <c r="G164" s="6" t="n">
        <v>521758.71</v>
      </c>
      <c r="H164" s="6" t="n">
        <v>15451.89</v>
      </c>
      <c r="I164" s="6" t="n">
        <v>469582.84</v>
      </c>
      <c r="J164" s="7" t="n">
        <v>0.1</v>
      </c>
      <c r="K164" s="4" t="s">
        <v>25</v>
      </c>
      <c r="L164" s="4" t="s">
        <v>25</v>
      </c>
      <c r="M164" s="4" t="s">
        <v>198</v>
      </c>
      <c r="N164" s="4" t="s">
        <v>199</v>
      </c>
      <c r="O164" s="4" t="s">
        <v>63</v>
      </c>
      <c r="P164" s="4" t="s">
        <v>29</v>
      </c>
      <c r="Q164" s="4"/>
      <c r="R164" s="4"/>
      <c r="S164" s="4"/>
      <c r="T164" s="4" t="str">
        <f aca="false">A164&amp;"|"&amp;C164</f>
        <v>VITACON DOMINGOS DE MORAIS|R2V</v>
      </c>
      <c r="U164" s="4" t="str">
        <f aca="false">T164&amp;"|"&amp;TEXT(I164,"0.00")</f>
        <v>VITACON DOMINGOS DE MORAIS|R2V|469582.84</v>
      </c>
    </row>
    <row r="165" customFormat="false" ht="15" hidden="false" customHeight="true" outlineLevel="0" collapsed="false">
      <c r="A165" s="4" t="s">
        <v>196</v>
      </c>
      <c r="B165" s="4" t="s">
        <v>231</v>
      </c>
      <c r="C165" s="4" t="s">
        <v>172</v>
      </c>
      <c r="D165" s="4" t="s">
        <v>24</v>
      </c>
      <c r="E165" s="5" t="n">
        <v>30.32</v>
      </c>
      <c r="F165" s="6" t="n">
        <v>17203.4</v>
      </c>
      <c r="G165" s="6" t="n">
        <v>521607.07</v>
      </c>
      <c r="H165" s="6" t="n">
        <v>15483.06</v>
      </c>
      <c r="I165" s="6" t="n">
        <v>469446.36</v>
      </c>
      <c r="J165" s="7" t="n">
        <v>0.1</v>
      </c>
      <c r="K165" s="4" t="s">
        <v>25</v>
      </c>
      <c r="L165" s="4" t="s">
        <v>25</v>
      </c>
      <c r="M165" s="4" t="s">
        <v>198</v>
      </c>
      <c r="N165" s="4" t="s">
        <v>199</v>
      </c>
      <c r="O165" s="4" t="s">
        <v>63</v>
      </c>
      <c r="P165" s="4" t="s">
        <v>29</v>
      </c>
      <c r="Q165" s="4"/>
      <c r="R165" s="4"/>
      <c r="S165" s="4"/>
      <c r="T165" s="4" t="str">
        <f aca="false">A165&amp;"|"&amp;C165</f>
        <v>VITACON DOMINGOS DE MORAIS|R2V</v>
      </c>
      <c r="U165" s="4" t="str">
        <f aca="false">T165&amp;"|"&amp;TEXT(I165,"0.00")</f>
        <v>VITACON DOMINGOS DE MORAIS|R2V|469446.36</v>
      </c>
    </row>
    <row r="166" customFormat="false" ht="15" hidden="false" customHeight="true" outlineLevel="0" collapsed="false">
      <c r="A166" s="4" t="s">
        <v>196</v>
      </c>
      <c r="B166" s="4" t="s">
        <v>232</v>
      </c>
      <c r="C166" s="4" t="s">
        <v>172</v>
      </c>
      <c r="D166" s="4" t="s">
        <v>24</v>
      </c>
      <c r="E166" s="5" t="n">
        <v>30.25</v>
      </c>
      <c r="F166" s="6" t="n">
        <v>17233.81</v>
      </c>
      <c r="G166" s="6" t="n">
        <v>521322.82</v>
      </c>
      <c r="H166" s="6" t="n">
        <v>15510.43</v>
      </c>
      <c r="I166" s="6" t="n">
        <v>469190.54</v>
      </c>
      <c r="J166" s="7" t="n">
        <v>0.1</v>
      </c>
      <c r="K166" s="4" t="s">
        <v>25</v>
      </c>
      <c r="L166" s="4" t="s">
        <v>25</v>
      </c>
      <c r="M166" s="4" t="s">
        <v>198</v>
      </c>
      <c r="N166" s="4" t="s">
        <v>199</v>
      </c>
      <c r="O166" s="4" t="s">
        <v>63</v>
      </c>
      <c r="P166" s="4" t="s">
        <v>29</v>
      </c>
      <c r="Q166" s="4"/>
      <c r="R166" s="4"/>
      <c r="S166" s="4"/>
      <c r="T166" s="4" t="str">
        <f aca="false">A166&amp;"|"&amp;C166</f>
        <v>VITACON DOMINGOS DE MORAIS|R2V</v>
      </c>
      <c r="U166" s="4" t="str">
        <f aca="false">T166&amp;"|"&amp;TEXT(I166,"0.00")</f>
        <v>VITACON DOMINGOS DE MORAIS|R2V|469190.54</v>
      </c>
    </row>
    <row r="167" customFormat="false" ht="15" hidden="false" customHeight="true" outlineLevel="0" collapsed="false">
      <c r="A167" s="4" t="s">
        <v>196</v>
      </c>
      <c r="B167" s="4" t="s">
        <v>233</v>
      </c>
      <c r="C167" s="4" t="s">
        <v>172</v>
      </c>
      <c r="D167" s="4" t="s">
        <v>24</v>
      </c>
      <c r="E167" s="5" t="n">
        <v>30.32</v>
      </c>
      <c r="F167" s="6" t="n">
        <v>17203.4</v>
      </c>
      <c r="G167" s="6" t="n">
        <v>521607.07</v>
      </c>
      <c r="H167" s="6" t="n">
        <v>15483.06</v>
      </c>
      <c r="I167" s="6" t="n">
        <v>469446.36</v>
      </c>
      <c r="J167" s="7" t="n">
        <v>0.1</v>
      </c>
      <c r="K167" s="4" t="s">
        <v>25</v>
      </c>
      <c r="L167" s="4" t="s">
        <v>25</v>
      </c>
      <c r="M167" s="4" t="s">
        <v>198</v>
      </c>
      <c r="N167" s="4" t="s">
        <v>199</v>
      </c>
      <c r="O167" s="4" t="s">
        <v>63</v>
      </c>
      <c r="P167" s="4" t="s">
        <v>29</v>
      </c>
      <c r="Q167" s="4"/>
      <c r="R167" s="4"/>
      <c r="S167" s="4"/>
      <c r="T167" s="4" t="str">
        <f aca="false">A167&amp;"|"&amp;C167</f>
        <v>VITACON DOMINGOS DE MORAIS|R2V</v>
      </c>
      <c r="U167" s="4" t="str">
        <f aca="false">T167&amp;"|"&amp;TEXT(I167,"0.00")</f>
        <v>VITACON DOMINGOS DE MORAIS|R2V|469446.36</v>
      </c>
    </row>
    <row r="168" customFormat="false" ht="15" hidden="false" customHeight="true" outlineLevel="0" collapsed="false">
      <c r="A168" s="4" t="s">
        <v>196</v>
      </c>
      <c r="B168" s="4" t="s">
        <v>234</v>
      </c>
      <c r="C168" s="4" t="s">
        <v>172</v>
      </c>
      <c r="D168" s="4" t="s">
        <v>24</v>
      </c>
      <c r="E168" s="5" t="n">
        <v>30.89</v>
      </c>
      <c r="F168" s="6" t="n">
        <v>16895.89</v>
      </c>
      <c r="G168" s="6" t="n">
        <v>521914.16</v>
      </c>
      <c r="H168" s="6" t="n">
        <v>15206.3</v>
      </c>
      <c r="I168" s="6" t="n">
        <v>469722.74</v>
      </c>
      <c r="J168" s="7" t="n">
        <v>0.1</v>
      </c>
      <c r="K168" s="4" t="s">
        <v>25</v>
      </c>
      <c r="L168" s="4" t="s">
        <v>25</v>
      </c>
      <c r="M168" s="4" t="s">
        <v>198</v>
      </c>
      <c r="N168" s="4" t="s">
        <v>199</v>
      </c>
      <c r="O168" s="4" t="s">
        <v>63</v>
      </c>
      <c r="P168" s="4" t="s">
        <v>29</v>
      </c>
      <c r="Q168" s="4"/>
      <c r="R168" s="4"/>
      <c r="S168" s="4"/>
      <c r="T168" s="4" t="str">
        <f aca="false">A168&amp;"|"&amp;C168</f>
        <v>VITACON DOMINGOS DE MORAIS|R2V</v>
      </c>
      <c r="U168" s="4" t="str">
        <f aca="false">T168&amp;"|"&amp;TEXT(I168,"0.00")</f>
        <v>VITACON DOMINGOS DE MORAIS|R2V|469722.74</v>
      </c>
    </row>
    <row r="169" customFormat="false" ht="15" hidden="false" customHeight="true" outlineLevel="0" collapsed="false">
      <c r="A169" s="4" t="s">
        <v>196</v>
      </c>
      <c r="B169" s="4" t="s">
        <v>235</v>
      </c>
      <c r="C169" s="4" t="s">
        <v>172</v>
      </c>
      <c r="D169" s="4" t="s">
        <v>24</v>
      </c>
      <c r="E169" s="5" t="n">
        <v>32.98</v>
      </c>
      <c r="F169" s="6" t="n">
        <v>16283.69</v>
      </c>
      <c r="G169" s="6" t="n">
        <v>537036.24</v>
      </c>
      <c r="H169" s="6" t="n">
        <v>14655.32</v>
      </c>
      <c r="I169" s="6" t="n">
        <v>483332.62</v>
      </c>
      <c r="J169" s="7" t="n">
        <v>0.1</v>
      </c>
      <c r="K169" s="4" t="s">
        <v>25</v>
      </c>
      <c r="L169" s="4" t="s">
        <v>25</v>
      </c>
      <c r="M169" s="4" t="s">
        <v>198</v>
      </c>
      <c r="N169" s="4" t="s">
        <v>199</v>
      </c>
      <c r="O169" s="4" t="s">
        <v>63</v>
      </c>
      <c r="P169" s="4" t="s">
        <v>29</v>
      </c>
      <c r="Q169" s="4"/>
      <c r="R169" s="4"/>
      <c r="S169" s="4"/>
      <c r="T169" s="4" t="str">
        <f aca="false">A169&amp;"|"&amp;C169</f>
        <v>VITACON DOMINGOS DE MORAIS|R2V</v>
      </c>
      <c r="U169" s="4" t="str">
        <f aca="false">T169&amp;"|"&amp;TEXT(I169,"0.00")</f>
        <v>VITACON DOMINGOS DE MORAIS|R2V|483332.62</v>
      </c>
    </row>
    <row r="170" customFormat="false" ht="15" hidden="false" customHeight="true" outlineLevel="0" collapsed="false">
      <c r="A170" s="4" t="s">
        <v>196</v>
      </c>
      <c r="B170" s="4" t="s">
        <v>236</v>
      </c>
      <c r="C170" s="4" t="s">
        <v>172</v>
      </c>
      <c r="D170" s="4" t="s">
        <v>24</v>
      </c>
      <c r="E170" s="5" t="n">
        <v>30.39</v>
      </c>
      <c r="F170" s="6" t="n">
        <v>17284.48</v>
      </c>
      <c r="G170" s="6" t="n">
        <v>525275.25</v>
      </c>
      <c r="H170" s="6" t="n">
        <v>15556.03</v>
      </c>
      <c r="I170" s="6" t="n">
        <v>472747.73</v>
      </c>
      <c r="J170" s="7" t="n">
        <v>0.1</v>
      </c>
      <c r="K170" s="4" t="s">
        <v>25</v>
      </c>
      <c r="L170" s="4" t="s">
        <v>25</v>
      </c>
      <c r="M170" s="4" t="s">
        <v>198</v>
      </c>
      <c r="N170" s="4" t="s">
        <v>199</v>
      </c>
      <c r="O170" s="4" t="s">
        <v>63</v>
      </c>
      <c r="P170" s="4" t="s">
        <v>29</v>
      </c>
      <c r="Q170" s="4"/>
      <c r="R170" s="4"/>
      <c r="S170" s="4"/>
      <c r="T170" s="4" t="str">
        <f aca="false">A170&amp;"|"&amp;C170</f>
        <v>VITACON DOMINGOS DE MORAIS|R2V</v>
      </c>
      <c r="U170" s="4" t="str">
        <f aca="false">T170&amp;"|"&amp;TEXT(I170,"0.00")</f>
        <v>VITACON DOMINGOS DE MORAIS|R2V|472747.73</v>
      </c>
    </row>
    <row r="171" customFormat="false" ht="15" hidden="false" customHeight="true" outlineLevel="0" collapsed="false">
      <c r="A171" s="4" t="s">
        <v>196</v>
      </c>
      <c r="B171" s="4" t="s">
        <v>237</v>
      </c>
      <c r="C171" s="4" t="s">
        <v>172</v>
      </c>
      <c r="D171" s="4" t="s">
        <v>24</v>
      </c>
      <c r="E171" s="5" t="n">
        <v>30.25</v>
      </c>
      <c r="F171" s="6" t="n">
        <v>17349.96</v>
      </c>
      <c r="G171" s="6" t="n">
        <v>524836.43</v>
      </c>
      <c r="H171" s="6" t="n">
        <v>15614.97</v>
      </c>
      <c r="I171" s="6" t="n">
        <v>472352.79</v>
      </c>
      <c r="J171" s="7" t="n">
        <v>0.1</v>
      </c>
      <c r="K171" s="4" t="s">
        <v>25</v>
      </c>
      <c r="L171" s="4" t="s">
        <v>25</v>
      </c>
      <c r="M171" s="4" t="s">
        <v>198</v>
      </c>
      <c r="N171" s="4" t="s">
        <v>199</v>
      </c>
      <c r="O171" s="4" t="s">
        <v>63</v>
      </c>
      <c r="P171" s="4" t="s">
        <v>29</v>
      </c>
      <c r="Q171" s="4"/>
      <c r="R171" s="4"/>
      <c r="S171" s="4"/>
      <c r="T171" s="4" t="str">
        <f aca="false">A171&amp;"|"&amp;C171</f>
        <v>VITACON DOMINGOS DE MORAIS|R2V</v>
      </c>
      <c r="U171" s="4" t="str">
        <f aca="false">T171&amp;"|"&amp;TEXT(I171,"0.00")</f>
        <v>VITACON DOMINGOS DE MORAIS|R2V|472352.79</v>
      </c>
    </row>
    <row r="172" customFormat="false" ht="15" hidden="false" customHeight="true" outlineLevel="0" collapsed="false">
      <c r="A172" s="4" t="s">
        <v>196</v>
      </c>
      <c r="B172" s="4" t="s">
        <v>238</v>
      </c>
      <c r="C172" s="4" t="s">
        <v>172</v>
      </c>
      <c r="D172" s="4" t="s">
        <v>24</v>
      </c>
      <c r="E172" s="5" t="n">
        <v>30.32</v>
      </c>
      <c r="F172" s="6" t="n">
        <v>17319.35</v>
      </c>
      <c r="G172" s="6" t="n">
        <v>525122.58</v>
      </c>
      <c r="H172" s="6" t="n">
        <v>15587.41</v>
      </c>
      <c r="I172" s="6" t="n">
        <v>472610.32</v>
      </c>
      <c r="J172" s="7" t="n">
        <v>0.1</v>
      </c>
      <c r="K172" s="4" t="s">
        <v>25</v>
      </c>
      <c r="L172" s="4" t="s">
        <v>25</v>
      </c>
      <c r="M172" s="4" t="s">
        <v>198</v>
      </c>
      <c r="N172" s="4" t="s">
        <v>199</v>
      </c>
      <c r="O172" s="4" t="s">
        <v>63</v>
      </c>
      <c r="P172" s="4" t="s">
        <v>29</v>
      </c>
      <c r="Q172" s="4"/>
      <c r="R172" s="4"/>
      <c r="S172" s="4"/>
      <c r="T172" s="4" t="str">
        <f aca="false">A172&amp;"|"&amp;C172</f>
        <v>VITACON DOMINGOS DE MORAIS|R2V</v>
      </c>
      <c r="U172" s="4" t="str">
        <f aca="false">T172&amp;"|"&amp;TEXT(I172,"0.00")</f>
        <v>VITACON DOMINGOS DE MORAIS|R2V|472610.32</v>
      </c>
    </row>
    <row r="173" customFormat="false" ht="15" hidden="false" customHeight="true" outlineLevel="0" collapsed="false">
      <c r="A173" s="4" t="s">
        <v>196</v>
      </c>
      <c r="B173" s="4" t="s">
        <v>239</v>
      </c>
      <c r="C173" s="4" t="s">
        <v>172</v>
      </c>
      <c r="D173" s="4" t="s">
        <v>24</v>
      </c>
      <c r="E173" s="5" t="n">
        <v>18.2</v>
      </c>
      <c r="F173" s="6" t="n">
        <v>22434.17</v>
      </c>
      <c r="G173" s="6" t="n">
        <v>408301.88</v>
      </c>
      <c r="H173" s="6" t="n">
        <v>21312.46</v>
      </c>
      <c r="I173" s="6" t="n">
        <v>387886.79</v>
      </c>
      <c r="J173" s="7" t="n">
        <v>0.05</v>
      </c>
      <c r="K173" s="4" t="s">
        <v>25</v>
      </c>
      <c r="L173" s="4" t="s">
        <v>25</v>
      </c>
      <c r="M173" s="4" t="s">
        <v>198</v>
      </c>
      <c r="N173" s="4" t="s">
        <v>199</v>
      </c>
      <c r="O173" s="4" t="s">
        <v>63</v>
      </c>
      <c r="P173" s="4" t="s">
        <v>29</v>
      </c>
      <c r="Q173" s="4"/>
      <c r="R173" s="4"/>
      <c r="S173" s="4"/>
      <c r="T173" s="4" t="str">
        <f aca="false">A173&amp;"|"&amp;C173</f>
        <v>VITACON DOMINGOS DE MORAIS|R2V</v>
      </c>
      <c r="U173" s="4" t="str">
        <f aca="false">T173&amp;"|"&amp;TEXT(I173,"0.00")</f>
        <v>VITACON DOMINGOS DE MORAIS|R2V|387886.79</v>
      </c>
    </row>
    <row r="174" customFormat="false" ht="15" hidden="false" customHeight="true" outlineLevel="0" collapsed="false">
      <c r="A174" s="4" t="s">
        <v>196</v>
      </c>
      <c r="B174" s="4" t="s">
        <v>240</v>
      </c>
      <c r="C174" s="4" t="s">
        <v>172</v>
      </c>
      <c r="D174" s="4" t="s">
        <v>24</v>
      </c>
      <c r="E174" s="5" t="n">
        <v>18.06</v>
      </c>
      <c r="F174" s="6" t="n">
        <v>22908.13</v>
      </c>
      <c r="G174" s="6" t="n">
        <v>413720.81</v>
      </c>
      <c r="H174" s="6" t="n">
        <v>21762.72</v>
      </c>
      <c r="I174" s="6" t="n">
        <v>393034.77</v>
      </c>
      <c r="J174" s="7" t="n">
        <v>0.05</v>
      </c>
      <c r="K174" s="4" t="s">
        <v>25</v>
      </c>
      <c r="L174" s="4" t="s">
        <v>25</v>
      </c>
      <c r="M174" s="4" t="s">
        <v>198</v>
      </c>
      <c r="N174" s="4" t="s">
        <v>199</v>
      </c>
      <c r="O174" s="4" t="s">
        <v>63</v>
      </c>
      <c r="P174" s="4" t="s">
        <v>29</v>
      </c>
      <c r="Q174" s="4"/>
      <c r="R174" s="4"/>
      <c r="S174" s="4"/>
      <c r="T174" s="4" t="str">
        <f aca="false">A174&amp;"|"&amp;C174</f>
        <v>VITACON DOMINGOS DE MORAIS|R2V</v>
      </c>
      <c r="U174" s="4" t="str">
        <f aca="false">T174&amp;"|"&amp;TEXT(I174,"0.00")</f>
        <v>VITACON DOMINGOS DE MORAIS|R2V|393034.77</v>
      </c>
    </row>
    <row r="175" customFormat="false" ht="15" hidden="false" customHeight="true" outlineLevel="0" collapsed="false">
      <c r="A175" s="4" t="s">
        <v>196</v>
      </c>
      <c r="B175" s="4" t="s">
        <v>241</v>
      </c>
      <c r="C175" s="4" t="s">
        <v>172</v>
      </c>
      <c r="D175" s="4" t="s">
        <v>24</v>
      </c>
      <c r="E175" s="5" t="n">
        <v>18.2</v>
      </c>
      <c r="F175" s="6" t="n">
        <v>22522.15</v>
      </c>
      <c r="G175" s="6" t="n">
        <v>409903.07</v>
      </c>
      <c r="H175" s="6" t="n">
        <v>21396.04</v>
      </c>
      <c r="I175" s="6" t="n">
        <v>389407.92</v>
      </c>
      <c r="J175" s="7" t="n">
        <v>0.05</v>
      </c>
      <c r="K175" s="4" t="s">
        <v>25</v>
      </c>
      <c r="L175" s="4" t="s">
        <v>25</v>
      </c>
      <c r="M175" s="4" t="s">
        <v>198</v>
      </c>
      <c r="N175" s="4" t="s">
        <v>199</v>
      </c>
      <c r="O175" s="4" t="s">
        <v>63</v>
      </c>
      <c r="P175" s="4" t="s">
        <v>29</v>
      </c>
      <c r="Q175" s="4"/>
      <c r="R175" s="4"/>
      <c r="S175" s="4"/>
      <c r="T175" s="4" t="str">
        <f aca="false">A175&amp;"|"&amp;C175</f>
        <v>VITACON DOMINGOS DE MORAIS|R2V</v>
      </c>
      <c r="U175" s="4" t="str">
        <f aca="false">T175&amp;"|"&amp;TEXT(I175,"0.00")</f>
        <v>VITACON DOMINGOS DE MORAIS|R2V|389407.92</v>
      </c>
    </row>
    <row r="176" customFormat="false" ht="15" hidden="false" customHeight="true" outlineLevel="0" collapsed="false">
      <c r="A176" s="4" t="s">
        <v>196</v>
      </c>
      <c r="B176" s="4" t="s">
        <v>242</v>
      </c>
      <c r="C176" s="4" t="s">
        <v>172</v>
      </c>
      <c r="D176" s="4" t="s">
        <v>24</v>
      </c>
      <c r="E176" s="5" t="n">
        <v>30.32</v>
      </c>
      <c r="F176" s="6" t="n">
        <v>17421.43</v>
      </c>
      <c r="G176" s="6" t="n">
        <v>528217.61</v>
      </c>
      <c r="H176" s="6" t="n">
        <v>15679.28</v>
      </c>
      <c r="I176" s="6" t="n">
        <v>475395.85</v>
      </c>
      <c r="J176" s="7" t="n">
        <v>0.1</v>
      </c>
      <c r="K176" s="4" t="s">
        <v>25</v>
      </c>
      <c r="L176" s="4" t="s">
        <v>25</v>
      </c>
      <c r="M176" s="4" t="s">
        <v>198</v>
      </c>
      <c r="N176" s="4" t="s">
        <v>199</v>
      </c>
      <c r="O176" s="4" t="s">
        <v>63</v>
      </c>
      <c r="P176" s="4" t="s">
        <v>29</v>
      </c>
      <c r="Q176" s="4"/>
      <c r="R176" s="4"/>
      <c r="S176" s="4"/>
      <c r="T176" s="4" t="str">
        <f aca="false">A176&amp;"|"&amp;C176</f>
        <v>VITACON DOMINGOS DE MORAIS|R2V</v>
      </c>
      <c r="U176" s="4" t="str">
        <f aca="false">T176&amp;"|"&amp;TEXT(I176,"0.00")</f>
        <v>VITACON DOMINGOS DE MORAIS|R2V|475395.85</v>
      </c>
    </row>
    <row r="177" customFormat="false" ht="15" hidden="false" customHeight="true" outlineLevel="0" collapsed="false">
      <c r="A177" s="4" t="s">
        <v>196</v>
      </c>
      <c r="B177" s="4" t="s">
        <v>243</v>
      </c>
      <c r="C177" s="4" t="s">
        <v>172</v>
      </c>
      <c r="D177" s="4" t="s">
        <v>24</v>
      </c>
      <c r="E177" s="5" t="n">
        <v>18.36</v>
      </c>
      <c r="F177" s="6" t="n">
        <v>22335.74</v>
      </c>
      <c r="G177" s="6" t="n">
        <v>410084.25</v>
      </c>
      <c r="H177" s="6" t="n">
        <v>21218.96</v>
      </c>
      <c r="I177" s="6" t="n">
        <v>389580.04</v>
      </c>
      <c r="J177" s="7" t="n">
        <v>0.05</v>
      </c>
      <c r="K177" s="4" t="s">
        <v>25</v>
      </c>
      <c r="L177" s="4" t="s">
        <v>25</v>
      </c>
      <c r="M177" s="4"/>
      <c r="N177" s="4"/>
      <c r="O177" s="4"/>
      <c r="P177" s="4" t="s">
        <v>39</v>
      </c>
      <c r="Q177" s="4"/>
      <c r="R177" s="4"/>
      <c r="S177" s="4"/>
      <c r="T177" s="4" t="str">
        <f aca="false">A177&amp;"|"&amp;C177</f>
        <v>VITACON DOMINGOS DE MORAIS|R2V</v>
      </c>
      <c r="U177" s="4" t="str">
        <f aca="false">T177&amp;"|"&amp;TEXT(I177,"0.00")</f>
        <v>VITACON DOMINGOS DE MORAIS|R2V|389580.04</v>
      </c>
    </row>
    <row r="178" customFormat="false" ht="15" hidden="false" customHeight="true" outlineLevel="0" collapsed="false">
      <c r="A178" s="4" t="s">
        <v>196</v>
      </c>
      <c r="B178" s="4" t="s">
        <v>244</v>
      </c>
      <c r="C178" s="4" t="s">
        <v>172</v>
      </c>
      <c r="D178" s="4" t="s">
        <v>24</v>
      </c>
      <c r="E178" s="5" t="n">
        <v>18.06</v>
      </c>
      <c r="F178" s="6" t="n">
        <v>22684.71</v>
      </c>
      <c r="G178" s="6" t="n">
        <v>409685.8</v>
      </c>
      <c r="H178" s="6" t="n">
        <v>21550.47</v>
      </c>
      <c r="I178" s="6" t="n">
        <v>389201.51</v>
      </c>
      <c r="J178" s="7" t="n">
        <v>0.05</v>
      </c>
      <c r="K178" s="4" t="s">
        <v>25</v>
      </c>
      <c r="L178" s="4" t="s">
        <v>25</v>
      </c>
      <c r="M178" s="4" t="s">
        <v>198</v>
      </c>
      <c r="N178" s="4" t="s">
        <v>199</v>
      </c>
      <c r="O178" s="4" t="s">
        <v>63</v>
      </c>
      <c r="P178" s="4" t="s">
        <v>29</v>
      </c>
      <c r="Q178" s="4"/>
      <c r="R178" s="4"/>
      <c r="S178" s="4"/>
      <c r="T178" s="4" t="str">
        <f aca="false">A178&amp;"|"&amp;C178</f>
        <v>VITACON DOMINGOS DE MORAIS|R2V</v>
      </c>
      <c r="U178" s="4" t="str">
        <f aca="false">T178&amp;"|"&amp;TEXT(I178,"0.00")</f>
        <v>VITACON DOMINGOS DE MORAIS|R2V|389201.51</v>
      </c>
    </row>
    <row r="179" customFormat="false" ht="15" hidden="false" customHeight="true" outlineLevel="0" collapsed="false">
      <c r="A179" s="4" t="s">
        <v>196</v>
      </c>
      <c r="B179" s="4" t="s">
        <v>245</v>
      </c>
      <c r="C179" s="4" t="s">
        <v>172</v>
      </c>
      <c r="D179" s="4" t="s">
        <v>24</v>
      </c>
      <c r="E179" s="5" t="n">
        <v>18.06</v>
      </c>
      <c r="F179" s="6" t="n">
        <v>22952.96</v>
      </c>
      <c r="G179" s="6" t="n">
        <v>414530.44</v>
      </c>
      <c r="H179" s="6" t="n">
        <v>21805.31</v>
      </c>
      <c r="I179" s="6" t="n">
        <v>393803.92</v>
      </c>
      <c r="J179" s="7" t="n">
        <v>0.05</v>
      </c>
      <c r="K179" s="4" t="s">
        <v>25</v>
      </c>
      <c r="L179" s="4" t="s">
        <v>25</v>
      </c>
      <c r="M179" s="4" t="s">
        <v>198</v>
      </c>
      <c r="N179" s="4" t="s">
        <v>199</v>
      </c>
      <c r="O179" s="4" t="s">
        <v>63</v>
      </c>
      <c r="P179" s="4" t="s">
        <v>29</v>
      </c>
      <c r="Q179" s="4"/>
      <c r="R179" s="4"/>
      <c r="S179" s="4"/>
      <c r="T179" s="4" t="str">
        <f aca="false">A179&amp;"|"&amp;C179</f>
        <v>VITACON DOMINGOS DE MORAIS|R2V</v>
      </c>
      <c r="U179" s="4" t="str">
        <f aca="false">T179&amp;"|"&amp;TEXT(I179,"0.00")</f>
        <v>VITACON DOMINGOS DE MORAIS|R2V|393803.92</v>
      </c>
    </row>
    <row r="180" customFormat="false" ht="15" hidden="false" customHeight="true" outlineLevel="0" collapsed="false">
      <c r="A180" s="4" t="s">
        <v>196</v>
      </c>
      <c r="B180" s="4" t="s">
        <v>246</v>
      </c>
      <c r="C180" s="4" t="s">
        <v>172</v>
      </c>
      <c r="D180" s="4" t="s">
        <v>24</v>
      </c>
      <c r="E180" s="5" t="n">
        <v>18.06</v>
      </c>
      <c r="F180" s="6" t="n">
        <v>22773.32</v>
      </c>
      <c r="G180" s="6" t="n">
        <v>411286.13</v>
      </c>
      <c r="H180" s="6" t="n">
        <v>21634.65</v>
      </c>
      <c r="I180" s="6" t="n">
        <v>390721.82</v>
      </c>
      <c r="J180" s="7" t="n">
        <v>0.05</v>
      </c>
      <c r="K180" s="4" t="s">
        <v>25</v>
      </c>
      <c r="L180" s="4" t="s">
        <v>25</v>
      </c>
      <c r="M180" s="4" t="s">
        <v>198</v>
      </c>
      <c r="N180" s="4" t="s">
        <v>199</v>
      </c>
      <c r="O180" s="4" t="s">
        <v>63</v>
      </c>
      <c r="P180" s="4" t="s">
        <v>29</v>
      </c>
      <c r="Q180" s="4"/>
      <c r="R180" s="4"/>
      <c r="S180" s="4"/>
      <c r="T180" s="4" t="str">
        <f aca="false">A180&amp;"|"&amp;C180</f>
        <v>VITACON DOMINGOS DE MORAIS|R2V</v>
      </c>
      <c r="U180" s="4" t="str">
        <f aca="false">T180&amp;"|"&amp;TEXT(I180,"0.00")</f>
        <v>VITACON DOMINGOS DE MORAIS|R2V|390721.82</v>
      </c>
    </row>
    <row r="181" customFormat="false" ht="15" hidden="false" customHeight="true" outlineLevel="0" collapsed="false">
      <c r="A181" s="4" t="s">
        <v>196</v>
      </c>
      <c r="B181" s="4" t="s">
        <v>247</v>
      </c>
      <c r="C181" s="4" t="s">
        <v>172</v>
      </c>
      <c r="D181" s="4" t="s">
        <v>24</v>
      </c>
      <c r="E181" s="5" t="n">
        <v>18.19</v>
      </c>
      <c r="F181" s="6" t="n">
        <v>22660.65</v>
      </c>
      <c r="G181" s="6" t="n">
        <v>412197.25</v>
      </c>
      <c r="H181" s="6" t="n">
        <v>21527.62</v>
      </c>
      <c r="I181" s="6" t="n">
        <v>391587.39</v>
      </c>
      <c r="J181" s="7" t="n">
        <v>0.05</v>
      </c>
      <c r="K181" s="4" t="s">
        <v>25</v>
      </c>
      <c r="L181" s="4" t="s">
        <v>25</v>
      </c>
      <c r="M181" s="4" t="s">
        <v>198</v>
      </c>
      <c r="N181" s="4" t="s">
        <v>199</v>
      </c>
      <c r="O181" s="4" t="s">
        <v>63</v>
      </c>
      <c r="P181" s="4" t="s">
        <v>29</v>
      </c>
      <c r="Q181" s="4"/>
      <c r="R181" s="4"/>
      <c r="S181" s="4"/>
      <c r="T181" s="4" t="str">
        <f aca="false">A181&amp;"|"&amp;C181</f>
        <v>VITACON DOMINGOS DE MORAIS|R2V</v>
      </c>
      <c r="U181" s="4" t="str">
        <f aca="false">T181&amp;"|"&amp;TEXT(I181,"0.00")</f>
        <v>VITACON DOMINGOS DE MORAIS|R2V|391587.39</v>
      </c>
    </row>
    <row r="182" customFormat="false" ht="15" hidden="false" customHeight="true" outlineLevel="0" collapsed="false">
      <c r="A182" s="4" t="s">
        <v>196</v>
      </c>
      <c r="B182" s="4" t="s">
        <v>248</v>
      </c>
      <c r="C182" s="4" t="s">
        <v>172</v>
      </c>
      <c r="D182" s="4" t="s">
        <v>24</v>
      </c>
      <c r="E182" s="5" t="n">
        <v>18.06</v>
      </c>
      <c r="F182" s="6" t="n">
        <v>22817.62</v>
      </c>
      <c r="G182" s="6" t="n">
        <v>412086.29</v>
      </c>
      <c r="H182" s="6" t="n">
        <v>21676.74</v>
      </c>
      <c r="I182" s="6" t="n">
        <v>391481.98</v>
      </c>
      <c r="J182" s="7" t="n">
        <v>0.05</v>
      </c>
      <c r="K182" s="4" t="s">
        <v>25</v>
      </c>
      <c r="L182" s="4" t="s">
        <v>25</v>
      </c>
      <c r="M182" s="4" t="s">
        <v>198</v>
      </c>
      <c r="N182" s="4" t="s">
        <v>199</v>
      </c>
      <c r="O182" s="4" t="s">
        <v>63</v>
      </c>
      <c r="P182" s="4" t="s">
        <v>29</v>
      </c>
      <c r="Q182" s="4"/>
      <c r="R182" s="4"/>
      <c r="S182" s="4"/>
      <c r="T182" s="4" t="str">
        <f aca="false">A182&amp;"|"&amp;C182</f>
        <v>VITACON DOMINGOS DE MORAIS|R2V</v>
      </c>
      <c r="U182" s="4" t="str">
        <f aca="false">T182&amp;"|"&amp;TEXT(I182,"0.00")</f>
        <v>VITACON DOMINGOS DE MORAIS|R2V|391481.98</v>
      </c>
    </row>
    <row r="183" customFormat="false" ht="15" hidden="false" customHeight="true" outlineLevel="0" collapsed="false">
      <c r="A183" s="4" t="s">
        <v>249</v>
      </c>
      <c r="B183" s="4" t="s">
        <v>250</v>
      </c>
      <c r="C183" s="4" t="s">
        <v>23</v>
      </c>
      <c r="D183" s="4" t="s">
        <v>24</v>
      </c>
      <c r="E183" s="5" t="n">
        <v>49.2</v>
      </c>
      <c r="F183" s="6" t="n">
        <v>18376.31</v>
      </c>
      <c r="G183" s="6" t="n">
        <v>904114.49</v>
      </c>
      <c r="H183" s="6" t="n">
        <v>14701.05</v>
      </c>
      <c r="I183" s="6" t="n">
        <v>723291.59</v>
      </c>
      <c r="J183" s="7" t="n">
        <v>0.2</v>
      </c>
      <c r="K183" s="4" t="s">
        <v>25</v>
      </c>
      <c r="L183" s="4" t="s">
        <v>25</v>
      </c>
      <c r="M183" s="4" t="s">
        <v>251</v>
      </c>
      <c r="N183" s="4" t="s">
        <v>252</v>
      </c>
      <c r="O183" s="4" t="s">
        <v>113</v>
      </c>
      <c r="P183" s="4" t="s">
        <v>29</v>
      </c>
      <c r="Q183" s="4"/>
      <c r="R183" s="4"/>
      <c r="S183" s="4"/>
      <c r="T183" s="4" t="str">
        <f aca="false">A183&amp;"|"&amp;C183</f>
        <v>VITACON MOURATO COELHO|NR</v>
      </c>
      <c r="U183" s="4" t="str">
        <f aca="false">T183&amp;"|"&amp;TEXT(I183,"0.00")</f>
        <v>VITACON MOURATO COELHO|NR|723291.59</v>
      </c>
    </row>
    <row r="184" customFormat="false" ht="15" hidden="false" customHeight="true" outlineLevel="0" collapsed="false">
      <c r="A184" s="4" t="s">
        <v>249</v>
      </c>
      <c r="B184" s="4" t="s">
        <v>46</v>
      </c>
      <c r="C184" s="4" t="s">
        <v>23</v>
      </c>
      <c r="D184" s="4" t="s">
        <v>24</v>
      </c>
      <c r="E184" s="5" t="n">
        <v>40.38</v>
      </c>
      <c r="F184" s="6" t="n">
        <v>19117.76</v>
      </c>
      <c r="G184" s="6" t="n">
        <v>771975.11</v>
      </c>
      <c r="H184" s="6" t="n">
        <v>15294.21</v>
      </c>
      <c r="I184" s="6" t="n">
        <v>617580.09</v>
      </c>
      <c r="J184" s="7" t="n">
        <v>0.2</v>
      </c>
      <c r="K184" s="4" t="s">
        <v>25</v>
      </c>
      <c r="L184" s="4" t="s">
        <v>25</v>
      </c>
      <c r="M184" s="4" t="s">
        <v>251</v>
      </c>
      <c r="N184" s="4" t="s">
        <v>252</v>
      </c>
      <c r="O184" s="4" t="s">
        <v>113</v>
      </c>
      <c r="P184" s="4" t="s">
        <v>29</v>
      </c>
      <c r="Q184" s="4"/>
      <c r="R184" s="4"/>
      <c r="S184" s="4"/>
      <c r="T184" s="4" t="str">
        <f aca="false">A184&amp;"|"&amp;C184</f>
        <v>VITACON MOURATO COELHO|NR</v>
      </c>
      <c r="U184" s="4" t="str">
        <f aca="false">T184&amp;"|"&amp;TEXT(I184,"0.00")</f>
        <v>VITACON MOURATO COELHO|NR|617580.09</v>
      </c>
    </row>
    <row r="185" customFormat="false" ht="15" hidden="false" customHeight="true" outlineLevel="0" collapsed="false">
      <c r="A185" s="4" t="s">
        <v>249</v>
      </c>
      <c r="B185" s="4" t="s">
        <v>253</v>
      </c>
      <c r="C185" s="4" t="s">
        <v>23</v>
      </c>
      <c r="D185" s="4" t="s">
        <v>24</v>
      </c>
      <c r="E185" s="5" t="n">
        <v>44.2</v>
      </c>
      <c r="F185" s="6" t="n">
        <v>21478.81</v>
      </c>
      <c r="G185" s="6" t="n">
        <v>949363.19</v>
      </c>
      <c r="H185" s="6" t="n">
        <v>17183.04</v>
      </c>
      <c r="I185" s="6" t="n">
        <v>759490.55</v>
      </c>
      <c r="J185" s="7" t="n">
        <v>0.2</v>
      </c>
      <c r="K185" s="4" t="s">
        <v>25</v>
      </c>
      <c r="L185" s="4" t="s">
        <v>25</v>
      </c>
      <c r="M185" s="4" t="s">
        <v>251</v>
      </c>
      <c r="N185" s="4" t="s">
        <v>252</v>
      </c>
      <c r="O185" s="4" t="s">
        <v>28</v>
      </c>
      <c r="P185" s="4" t="s">
        <v>29</v>
      </c>
      <c r="Q185" s="4"/>
      <c r="R185" s="4"/>
      <c r="S185" s="4"/>
      <c r="T185" s="4" t="str">
        <f aca="false">A185&amp;"|"&amp;C185</f>
        <v>VITACON MOURATO COELHO|NR</v>
      </c>
      <c r="U185" s="4" t="str">
        <f aca="false">T185&amp;"|"&amp;TEXT(I185,"0.00")</f>
        <v>VITACON MOURATO COELHO|NR|759490.55</v>
      </c>
    </row>
    <row r="186" customFormat="false" ht="15" hidden="false" customHeight="true" outlineLevel="0" collapsed="false">
      <c r="A186" s="4" t="s">
        <v>249</v>
      </c>
      <c r="B186" s="4" t="s">
        <v>55</v>
      </c>
      <c r="C186" s="4" t="s">
        <v>23</v>
      </c>
      <c r="D186" s="4" t="s">
        <v>24</v>
      </c>
      <c r="E186" s="5" t="n">
        <v>17.81</v>
      </c>
      <c r="F186" s="6" t="n">
        <v>27907.17</v>
      </c>
      <c r="G186" s="6" t="n">
        <v>497026.63</v>
      </c>
      <c r="H186" s="6" t="n">
        <v>25116.45</v>
      </c>
      <c r="I186" s="6" t="n">
        <v>447323.97</v>
      </c>
      <c r="J186" s="7" t="n">
        <v>0.1</v>
      </c>
      <c r="K186" s="4" t="s">
        <v>25</v>
      </c>
      <c r="L186" s="4" t="s">
        <v>25</v>
      </c>
      <c r="M186" s="4" t="s">
        <v>251</v>
      </c>
      <c r="N186" s="4" t="s">
        <v>252</v>
      </c>
      <c r="O186" s="4" t="s">
        <v>43</v>
      </c>
      <c r="P186" s="4" t="s">
        <v>29</v>
      </c>
      <c r="Q186" s="4"/>
      <c r="R186" s="4"/>
      <c r="S186" s="4"/>
      <c r="T186" s="4" t="str">
        <f aca="false">A186&amp;"|"&amp;C186</f>
        <v>VITACON MOURATO COELHO|NR</v>
      </c>
      <c r="U186" s="4" t="str">
        <f aca="false">T186&amp;"|"&amp;TEXT(I186,"0.00")</f>
        <v>VITACON MOURATO COELHO|NR|447323.97</v>
      </c>
    </row>
    <row r="187" customFormat="false" ht="15" hidden="false" customHeight="true" outlineLevel="0" collapsed="false">
      <c r="A187" s="4" t="s">
        <v>249</v>
      </c>
      <c r="B187" s="4" t="s">
        <v>254</v>
      </c>
      <c r="C187" s="4" t="s">
        <v>23</v>
      </c>
      <c r="D187" s="4" t="s">
        <v>24</v>
      </c>
      <c r="E187" s="5" t="n">
        <v>17.37</v>
      </c>
      <c r="F187" s="6" t="n">
        <v>28612.77</v>
      </c>
      <c r="G187" s="6" t="n">
        <v>497003.87</v>
      </c>
      <c r="H187" s="6" t="n">
        <v>25751.5</v>
      </c>
      <c r="I187" s="6" t="n">
        <v>447303.48</v>
      </c>
      <c r="J187" s="7" t="n">
        <v>0.1</v>
      </c>
      <c r="K187" s="4" t="s">
        <v>25</v>
      </c>
      <c r="L187" s="4" t="s">
        <v>25</v>
      </c>
      <c r="M187" s="4" t="s">
        <v>251</v>
      </c>
      <c r="N187" s="4" t="s">
        <v>252</v>
      </c>
      <c r="O187" s="4" t="s">
        <v>28</v>
      </c>
      <c r="P187" s="4" t="s">
        <v>29</v>
      </c>
      <c r="Q187" s="4"/>
      <c r="R187" s="4"/>
      <c r="S187" s="4"/>
      <c r="T187" s="4" t="str">
        <f aca="false">A187&amp;"|"&amp;C187</f>
        <v>VITACON MOURATO COELHO|NR</v>
      </c>
      <c r="U187" s="4" t="str">
        <f aca="false">T187&amp;"|"&amp;TEXT(I187,"0.00")</f>
        <v>VITACON MOURATO COELHO|NR|447303.48</v>
      </c>
    </row>
    <row r="188" customFormat="false" ht="15" hidden="false" customHeight="true" outlineLevel="0" collapsed="false">
      <c r="A188" s="4" t="s">
        <v>249</v>
      </c>
      <c r="B188" s="4" t="s">
        <v>255</v>
      </c>
      <c r="C188" s="4" t="s">
        <v>23</v>
      </c>
      <c r="D188" s="4" t="s">
        <v>24</v>
      </c>
      <c r="E188" s="5" t="n">
        <v>17.37</v>
      </c>
      <c r="F188" s="6" t="n">
        <v>28612.77</v>
      </c>
      <c r="G188" s="6" t="n">
        <v>497003.87</v>
      </c>
      <c r="H188" s="6" t="n">
        <v>25751.5</v>
      </c>
      <c r="I188" s="6" t="n">
        <v>447303.48</v>
      </c>
      <c r="J188" s="7" t="n">
        <v>0.1</v>
      </c>
      <c r="K188" s="4" t="s">
        <v>25</v>
      </c>
      <c r="L188" s="4" t="s">
        <v>25</v>
      </c>
      <c r="M188" s="4" t="s">
        <v>251</v>
      </c>
      <c r="N188" s="4" t="s">
        <v>252</v>
      </c>
      <c r="O188" s="4" t="s">
        <v>28</v>
      </c>
      <c r="P188" s="4" t="s">
        <v>29</v>
      </c>
      <c r="Q188" s="4"/>
      <c r="R188" s="4"/>
      <c r="S188" s="4"/>
      <c r="T188" s="4" t="str">
        <f aca="false">A188&amp;"|"&amp;C188</f>
        <v>VITACON MOURATO COELHO|NR</v>
      </c>
      <c r="U188" s="4" t="str">
        <f aca="false">T188&amp;"|"&amp;TEXT(I188,"0.00")</f>
        <v>VITACON MOURATO COELHO|NR|447303.48</v>
      </c>
    </row>
    <row r="189" customFormat="false" ht="15" hidden="false" customHeight="true" outlineLevel="0" collapsed="false">
      <c r="A189" s="4" t="s">
        <v>249</v>
      </c>
      <c r="B189" s="4" t="s">
        <v>256</v>
      </c>
      <c r="C189" s="4" t="s">
        <v>23</v>
      </c>
      <c r="D189" s="4" t="s">
        <v>24</v>
      </c>
      <c r="E189" s="5" t="n">
        <v>32.77</v>
      </c>
      <c r="F189" s="6" t="n">
        <v>19416.43</v>
      </c>
      <c r="G189" s="6" t="n">
        <v>636276.45</v>
      </c>
      <c r="H189" s="6" t="n">
        <v>15533.14</v>
      </c>
      <c r="I189" s="6" t="n">
        <v>509021.16</v>
      </c>
      <c r="J189" s="7" t="n">
        <v>0.2</v>
      </c>
      <c r="K189" s="4" t="s">
        <v>25</v>
      </c>
      <c r="L189" s="4" t="s">
        <v>25</v>
      </c>
      <c r="M189" s="4" t="s">
        <v>251</v>
      </c>
      <c r="N189" s="4" t="s">
        <v>252</v>
      </c>
      <c r="O189" s="4" t="s">
        <v>33</v>
      </c>
      <c r="P189" s="4" t="s">
        <v>29</v>
      </c>
      <c r="Q189" s="4"/>
      <c r="R189" s="4"/>
      <c r="S189" s="4"/>
      <c r="T189" s="4" t="str">
        <f aca="false">A189&amp;"|"&amp;C189</f>
        <v>VITACON MOURATO COELHO|NR</v>
      </c>
      <c r="U189" s="4" t="str">
        <f aca="false">T189&amp;"|"&amp;TEXT(I189,"0.00")</f>
        <v>VITACON MOURATO COELHO|NR|509021.16</v>
      </c>
    </row>
    <row r="190" customFormat="false" ht="15" hidden="false" customHeight="true" outlineLevel="0" collapsed="false">
      <c r="A190" s="4" t="s">
        <v>249</v>
      </c>
      <c r="B190" s="4" t="s">
        <v>257</v>
      </c>
      <c r="C190" s="4" t="s">
        <v>23</v>
      </c>
      <c r="D190" s="4" t="s">
        <v>24</v>
      </c>
      <c r="E190" s="5" t="n">
        <v>95.79</v>
      </c>
      <c r="F190" s="6" t="n">
        <v>14749.09</v>
      </c>
      <c r="G190" s="6" t="n">
        <v>1412815.57</v>
      </c>
      <c r="H190" s="6" t="n">
        <v>11799.27</v>
      </c>
      <c r="I190" s="6" t="n">
        <v>1130252.46</v>
      </c>
      <c r="J190" s="7" t="n">
        <v>0.2</v>
      </c>
      <c r="K190" s="4" t="s">
        <v>25</v>
      </c>
      <c r="L190" s="4" t="s">
        <v>25</v>
      </c>
      <c r="M190" s="4" t="s">
        <v>251</v>
      </c>
      <c r="N190" s="4" t="s">
        <v>252</v>
      </c>
      <c r="O190" s="4" t="s">
        <v>258</v>
      </c>
      <c r="P190" s="4" t="s">
        <v>29</v>
      </c>
      <c r="Q190" s="4"/>
      <c r="R190" s="4"/>
      <c r="S190" s="4"/>
      <c r="T190" s="4" t="str">
        <f aca="false">A190&amp;"|"&amp;C190</f>
        <v>VITACON MOURATO COELHO|NR</v>
      </c>
      <c r="U190" s="4" t="str">
        <f aca="false">T190&amp;"|"&amp;TEXT(I190,"0.00")</f>
        <v>VITACON MOURATO COELHO|NR|1130252.46</v>
      </c>
    </row>
    <row r="191" customFormat="false" ht="15" hidden="false" customHeight="true" outlineLevel="0" collapsed="false">
      <c r="A191" s="4" t="s">
        <v>249</v>
      </c>
      <c r="B191" s="4" t="s">
        <v>259</v>
      </c>
      <c r="C191" s="4" t="s">
        <v>23</v>
      </c>
      <c r="D191" s="4" t="s">
        <v>24</v>
      </c>
      <c r="E191" s="5" t="n">
        <v>44.2</v>
      </c>
      <c r="F191" s="6" t="n">
        <v>21532.5</v>
      </c>
      <c r="G191" s="6" t="n">
        <v>951736.6</v>
      </c>
      <c r="H191" s="6" t="n">
        <v>17226</v>
      </c>
      <c r="I191" s="6" t="n">
        <v>761389.28</v>
      </c>
      <c r="J191" s="7" t="n">
        <v>0.2</v>
      </c>
      <c r="K191" s="4" t="s">
        <v>25</v>
      </c>
      <c r="L191" s="4" t="s">
        <v>25</v>
      </c>
      <c r="M191" s="4" t="s">
        <v>251</v>
      </c>
      <c r="N191" s="4" t="s">
        <v>252</v>
      </c>
      <c r="O191" s="4" t="s">
        <v>28</v>
      </c>
      <c r="P191" s="4" t="s">
        <v>29</v>
      </c>
      <c r="Q191" s="4"/>
      <c r="R191" s="4"/>
      <c r="S191" s="4"/>
      <c r="T191" s="4" t="str">
        <f aca="false">A191&amp;"|"&amp;C191</f>
        <v>VITACON MOURATO COELHO|NR</v>
      </c>
      <c r="U191" s="4" t="str">
        <f aca="false">T191&amp;"|"&amp;TEXT(I191,"0.00")</f>
        <v>VITACON MOURATO COELHO|NR|761389.28</v>
      </c>
    </row>
    <row r="192" customFormat="false" ht="15" hidden="false" customHeight="true" outlineLevel="0" collapsed="false">
      <c r="A192" s="4" t="s">
        <v>249</v>
      </c>
      <c r="B192" s="4" t="s">
        <v>260</v>
      </c>
      <c r="C192" s="4" t="s">
        <v>23</v>
      </c>
      <c r="D192" s="4" t="s">
        <v>24</v>
      </c>
      <c r="E192" s="5" t="n">
        <v>48.06</v>
      </c>
      <c r="F192" s="6" t="n">
        <v>17943.75</v>
      </c>
      <c r="G192" s="6" t="n">
        <v>862376.71</v>
      </c>
      <c r="H192" s="6" t="n">
        <v>14355</v>
      </c>
      <c r="I192" s="6" t="n">
        <v>689901.37</v>
      </c>
      <c r="J192" s="7" t="n">
        <v>0.2</v>
      </c>
      <c r="K192" s="4" t="s">
        <v>25</v>
      </c>
      <c r="L192" s="4" t="s">
        <v>25</v>
      </c>
      <c r="M192" s="4" t="s">
        <v>251</v>
      </c>
      <c r="N192" s="4" t="s">
        <v>252</v>
      </c>
      <c r="O192" s="4" t="s">
        <v>258</v>
      </c>
      <c r="P192" s="4" t="s">
        <v>29</v>
      </c>
      <c r="Q192" s="4"/>
      <c r="R192" s="4"/>
      <c r="S192" s="4"/>
      <c r="T192" s="4" t="str">
        <f aca="false">A192&amp;"|"&amp;C192</f>
        <v>VITACON MOURATO COELHO|NR</v>
      </c>
      <c r="U192" s="4" t="str">
        <f aca="false">T192&amp;"|"&amp;TEXT(I192,"0.00")</f>
        <v>VITACON MOURATO COELHO|NR|689901.37</v>
      </c>
    </row>
    <row r="193" customFormat="false" ht="15" hidden="false" customHeight="true" outlineLevel="0" collapsed="false">
      <c r="A193" s="4" t="s">
        <v>249</v>
      </c>
      <c r="B193" s="4" t="s">
        <v>261</v>
      </c>
      <c r="C193" s="4" t="s">
        <v>23</v>
      </c>
      <c r="D193" s="4" t="s">
        <v>24</v>
      </c>
      <c r="E193" s="5" t="n">
        <v>46.43</v>
      </c>
      <c r="F193" s="6" t="n">
        <v>18422.25</v>
      </c>
      <c r="G193" s="6" t="n">
        <v>855345.16</v>
      </c>
      <c r="H193" s="6" t="n">
        <v>14737.8</v>
      </c>
      <c r="I193" s="6" t="n">
        <v>684276.13</v>
      </c>
      <c r="J193" s="7" t="n">
        <v>0.2</v>
      </c>
      <c r="K193" s="4" t="s">
        <v>25</v>
      </c>
      <c r="L193" s="4" t="s">
        <v>25</v>
      </c>
      <c r="M193" s="4" t="s">
        <v>251</v>
      </c>
      <c r="N193" s="4" t="s">
        <v>252</v>
      </c>
      <c r="O193" s="4" t="s">
        <v>258</v>
      </c>
      <c r="P193" s="4" t="s">
        <v>29</v>
      </c>
      <c r="Q193" s="4"/>
      <c r="R193" s="4"/>
      <c r="S193" s="4"/>
      <c r="T193" s="4" t="str">
        <f aca="false">A193&amp;"|"&amp;C193</f>
        <v>VITACON MOURATO COELHO|NR</v>
      </c>
      <c r="U193" s="4" t="str">
        <f aca="false">T193&amp;"|"&amp;TEXT(I193,"0.00")</f>
        <v>VITACON MOURATO COELHO|NR|684276.13</v>
      </c>
    </row>
    <row r="194" customFormat="false" ht="15" hidden="false" customHeight="true" outlineLevel="0" collapsed="false">
      <c r="A194" s="4" t="s">
        <v>249</v>
      </c>
      <c r="B194" s="4" t="s">
        <v>262</v>
      </c>
      <c r="C194" s="4" t="s">
        <v>23</v>
      </c>
      <c r="D194" s="4" t="s">
        <v>24</v>
      </c>
      <c r="E194" s="5" t="n">
        <v>52.85</v>
      </c>
      <c r="F194" s="6" t="n">
        <v>19164.24</v>
      </c>
      <c r="G194" s="6" t="n">
        <v>1012829.98</v>
      </c>
      <c r="H194" s="6" t="n">
        <v>15331.39</v>
      </c>
      <c r="I194" s="6" t="n">
        <v>810263.98</v>
      </c>
      <c r="J194" s="7" t="n">
        <v>0.2</v>
      </c>
      <c r="K194" s="4" t="s">
        <v>25</v>
      </c>
      <c r="L194" s="4" t="s">
        <v>25</v>
      </c>
      <c r="M194" s="4" t="s">
        <v>251</v>
      </c>
      <c r="N194" s="4" t="s">
        <v>252</v>
      </c>
      <c r="O194" s="4" t="s">
        <v>28</v>
      </c>
      <c r="P194" s="4" t="s">
        <v>29</v>
      </c>
      <c r="Q194" s="4"/>
      <c r="R194" s="4"/>
      <c r="S194" s="4"/>
      <c r="T194" s="4" t="str">
        <f aca="false">A194&amp;"|"&amp;C194</f>
        <v>VITACON MOURATO COELHO|NR</v>
      </c>
      <c r="U194" s="4" t="str">
        <f aca="false">T194&amp;"|"&amp;TEXT(I194,"0.00")</f>
        <v>VITACON MOURATO COELHO|NR|810263.98</v>
      </c>
    </row>
    <row r="195" customFormat="false" ht="15" hidden="false" customHeight="true" outlineLevel="0" collapsed="false">
      <c r="A195" s="4" t="s">
        <v>249</v>
      </c>
      <c r="B195" s="4" t="s">
        <v>61</v>
      </c>
      <c r="C195" s="4" t="s">
        <v>172</v>
      </c>
      <c r="D195" s="4" t="s">
        <v>24</v>
      </c>
      <c r="E195" s="5" t="n">
        <v>17.81</v>
      </c>
      <c r="F195" s="6" t="n">
        <v>28304.76</v>
      </c>
      <c r="G195" s="6" t="n">
        <v>504107.85</v>
      </c>
      <c r="H195" s="6" t="n">
        <v>25474.29</v>
      </c>
      <c r="I195" s="6" t="n">
        <v>453697.07</v>
      </c>
      <c r="J195" s="7" t="n">
        <v>0.1</v>
      </c>
      <c r="K195" s="4" t="s">
        <v>25</v>
      </c>
      <c r="L195" s="4" t="s">
        <v>25</v>
      </c>
      <c r="M195" s="4" t="s">
        <v>251</v>
      </c>
      <c r="N195" s="4" t="s">
        <v>252</v>
      </c>
      <c r="O195" s="4" t="s">
        <v>63</v>
      </c>
      <c r="P195" s="4" t="s">
        <v>29</v>
      </c>
      <c r="Q195" s="4"/>
      <c r="R195" s="4"/>
      <c r="S195" s="4"/>
      <c r="T195" s="4" t="str">
        <f aca="false">A195&amp;"|"&amp;C195</f>
        <v>VITACON MOURATO COELHO|R2V</v>
      </c>
      <c r="U195" s="4" t="str">
        <f aca="false">T195&amp;"|"&amp;TEXT(I195,"0.00")</f>
        <v>VITACON MOURATO COELHO|R2V|453697.07</v>
      </c>
    </row>
    <row r="196" customFormat="false" ht="15" hidden="false" customHeight="true" outlineLevel="0" collapsed="false">
      <c r="A196" s="4" t="s">
        <v>249</v>
      </c>
      <c r="B196" s="4" t="s">
        <v>64</v>
      </c>
      <c r="C196" s="4" t="s">
        <v>172</v>
      </c>
      <c r="D196" s="4" t="s">
        <v>24</v>
      </c>
      <c r="E196" s="5" t="n">
        <v>35.35</v>
      </c>
      <c r="F196" s="6" t="n">
        <v>23771</v>
      </c>
      <c r="G196" s="6" t="n">
        <v>840304.82</v>
      </c>
      <c r="H196" s="6" t="n">
        <v>19016.8</v>
      </c>
      <c r="I196" s="6" t="n">
        <v>672243.86</v>
      </c>
      <c r="J196" s="7" t="n">
        <v>0.2</v>
      </c>
      <c r="K196" s="4" t="s">
        <v>25</v>
      </c>
      <c r="L196" s="4" t="s">
        <v>25</v>
      </c>
      <c r="M196" s="4" t="s">
        <v>251</v>
      </c>
      <c r="N196" s="4" t="s">
        <v>252</v>
      </c>
      <c r="O196" s="4" t="s">
        <v>63</v>
      </c>
      <c r="P196" s="4" t="s">
        <v>29</v>
      </c>
      <c r="Q196" s="4"/>
      <c r="R196" s="4"/>
      <c r="S196" s="4"/>
      <c r="T196" s="4" t="str">
        <f aca="false">A196&amp;"|"&amp;C196</f>
        <v>VITACON MOURATO COELHO|R2V</v>
      </c>
      <c r="U196" s="4" t="str">
        <f aca="false">T196&amp;"|"&amp;TEXT(I196,"0.00")</f>
        <v>VITACON MOURATO COELHO|R2V|672243.86</v>
      </c>
    </row>
    <row r="197" customFormat="false" ht="15" hidden="false" customHeight="true" outlineLevel="0" collapsed="false">
      <c r="A197" s="4" t="s">
        <v>249</v>
      </c>
      <c r="B197" s="4" t="s">
        <v>263</v>
      </c>
      <c r="C197" s="4" t="s">
        <v>172</v>
      </c>
      <c r="D197" s="4" t="s">
        <v>24</v>
      </c>
      <c r="E197" s="5" t="n">
        <v>17.81</v>
      </c>
      <c r="F197" s="6" t="n">
        <v>28374.83</v>
      </c>
      <c r="G197" s="6" t="n">
        <v>505355.66</v>
      </c>
      <c r="H197" s="6" t="n">
        <v>25537.34</v>
      </c>
      <c r="I197" s="6" t="n">
        <v>454820.09</v>
      </c>
      <c r="J197" s="7" t="n">
        <v>0.1</v>
      </c>
      <c r="K197" s="4" t="s">
        <v>25</v>
      </c>
      <c r="L197" s="4" t="s">
        <v>25</v>
      </c>
      <c r="M197" s="4" t="s">
        <v>251</v>
      </c>
      <c r="N197" s="4" t="s">
        <v>252</v>
      </c>
      <c r="O197" s="4" t="s">
        <v>63</v>
      </c>
      <c r="P197" s="4" t="s">
        <v>29</v>
      </c>
      <c r="Q197" s="4"/>
      <c r="R197" s="4"/>
      <c r="S197" s="4"/>
      <c r="T197" s="4" t="str">
        <f aca="false">A197&amp;"|"&amp;C197</f>
        <v>VITACON MOURATO COELHO|R2V</v>
      </c>
      <c r="U197" s="4" t="str">
        <f aca="false">T197&amp;"|"&amp;TEXT(I197,"0.00")</f>
        <v>VITACON MOURATO COELHO|R2V|454820.09</v>
      </c>
    </row>
    <row r="198" customFormat="false" ht="15" hidden="false" customHeight="true" outlineLevel="0" collapsed="false">
      <c r="A198" s="4" t="s">
        <v>249</v>
      </c>
      <c r="B198" s="4" t="s">
        <v>264</v>
      </c>
      <c r="C198" s="4" t="s">
        <v>172</v>
      </c>
      <c r="D198" s="4" t="s">
        <v>24</v>
      </c>
      <c r="E198" s="5" t="n">
        <v>17.37</v>
      </c>
      <c r="F198" s="6" t="n">
        <v>28773.98</v>
      </c>
      <c r="G198" s="6" t="n">
        <v>499804.02</v>
      </c>
      <c r="H198" s="6" t="n">
        <v>25896.58</v>
      </c>
      <c r="I198" s="6" t="n">
        <v>449823.62</v>
      </c>
      <c r="J198" s="7" t="n">
        <v>0.1</v>
      </c>
      <c r="K198" s="4" t="s">
        <v>25</v>
      </c>
      <c r="L198" s="4" t="s">
        <v>25</v>
      </c>
      <c r="M198" s="4" t="s">
        <v>251</v>
      </c>
      <c r="N198" s="4" t="s">
        <v>252</v>
      </c>
      <c r="O198" s="4" t="s">
        <v>63</v>
      </c>
      <c r="P198" s="4" t="s">
        <v>29</v>
      </c>
      <c r="Q198" s="4"/>
      <c r="R198" s="4"/>
      <c r="S198" s="4"/>
      <c r="T198" s="4" t="str">
        <f aca="false">A198&amp;"|"&amp;C198</f>
        <v>VITACON MOURATO COELHO|R2V</v>
      </c>
      <c r="U198" s="4" t="str">
        <f aca="false">T198&amp;"|"&amp;TEXT(I198,"0.00")</f>
        <v>VITACON MOURATO COELHO|R2V|449823.62</v>
      </c>
    </row>
    <row r="199" customFormat="false" ht="15" hidden="false" customHeight="true" outlineLevel="0" collapsed="false">
      <c r="A199" s="4" t="s">
        <v>249</v>
      </c>
      <c r="B199" s="4" t="s">
        <v>265</v>
      </c>
      <c r="C199" s="4" t="s">
        <v>172</v>
      </c>
      <c r="D199" s="4" t="s">
        <v>24</v>
      </c>
      <c r="E199" s="5" t="n">
        <v>17.37</v>
      </c>
      <c r="F199" s="6" t="n">
        <v>28773.98</v>
      </c>
      <c r="G199" s="6" t="n">
        <v>499804.02</v>
      </c>
      <c r="H199" s="6" t="n">
        <v>25896.58</v>
      </c>
      <c r="I199" s="6" t="n">
        <v>449823.62</v>
      </c>
      <c r="J199" s="7" t="n">
        <v>0.1</v>
      </c>
      <c r="K199" s="4" t="s">
        <v>25</v>
      </c>
      <c r="L199" s="4" t="s">
        <v>25</v>
      </c>
      <c r="M199" s="4" t="s">
        <v>251</v>
      </c>
      <c r="N199" s="4" t="s">
        <v>252</v>
      </c>
      <c r="O199" s="4" t="s">
        <v>63</v>
      </c>
      <c r="P199" s="4" t="s">
        <v>29</v>
      </c>
      <c r="Q199" s="4"/>
      <c r="R199" s="4"/>
      <c r="S199" s="4"/>
      <c r="T199" s="4" t="str">
        <f aca="false">A199&amp;"|"&amp;C199</f>
        <v>VITACON MOURATO COELHO|R2V</v>
      </c>
      <c r="U199" s="4" t="str">
        <f aca="false">T199&amp;"|"&amp;TEXT(I199,"0.00")</f>
        <v>VITACON MOURATO COELHO|R2V|449823.62</v>
      </c>
    </row>
    <row r="200" customFormat="false" ht="15" hidden="false" customHeight="true" outlineLevel="0" collapsed="false">
      <c r="A200" s="4" t="s">
        <v>249</v>
      </c>
      <c r="B200" s="4" t="s">
        <v>266</v>
      </c>
      <c r="C200" s="4" t="s">
        <v>172</v>
      </c>
      <c r="D200" s="4" t="s">
        <v>24</v>
      </c>
      <c r="E200" s="5" t="n">
        <v>17.37</v>
      </c>
      <c r="F200" s="6" t="n">
        <v>28773.98</v>
      </c>
      <c r="G200" s="6" t="n">
        <v>499804.02</v>
      </c>
      <c r="H200" s="6" t="n">
        <v>25896.58</v>
      </c>
      <c r="I200" s="6" t="n">
        <v>449823.62</v>
      </c>
      <c r="J200" s="7" t="n">
        <v>0.1</v>
      </c>
      <c r="K200" s="4" t="s">
        <v>25</v>
      </c>
      <c r="L200" s="4" t="s">
        <v>25</v>
      </c>
      <c r="M200" s="4" t="s">
        <v>251</v>
      </c>
      <c r="N200" s="4" t="s">
        <v>252</v>
      </c>
      <c r="O200" s="4" t="s">
        <v>63</v>
      </c>
      <c r="P200" s="4" t="s">
        <v>29</v>
      </c>
      <c r="Q200" s="4"/>
      <c r="R200" s="4"/>
      <c r="S200" s="4"/>
      <c r="T200" s="4" t="str">
        <f aca="false">A200&amp;"|"&amp;C200</f>
        <v>VITACON MOURATO COELHO|R2V</v>
      </c>
      <c r="U200" s="4" t="str">
        <f aca="false">T200&amp;"|"&amp;TEXT(I200,"0.00")</f>
        <v>VITACON MOURATO COELHO|R2V|449823.62</v>
      </c>
    </row>
    <row r="201" customFormat="false" ht="15" hidden="false" customHeight="true" outlineLevel="0" collapsed="false">
      <c r="A201" s="4" t="s">
        <v>249</v>
      </c>
      <c r="B201" s="4" t="s">
        <v>267</v>
      </c>
      <c r="C201" s="4" t="s">
        <v>172</v>
      </c>
      <c r="D201" s="4" t="s">
        <v>24</v>
      </c>
      <c r="E201" s="5" t="n">
        <v>71.11</v>
      </c>
      <c r="F201" s="6" t="n">
        <v>19607.09</v>
      </c>
      <c r="G201" s="6" t="n">
        <v>1394260.44</v>
      </c>
      <c r="H201" s="6" t="n">
        <v>15685.68</v>
      </c>
      <c r="I201" s="6" t="n">
        <v>1115408.35</v>
      </c>
      <c r="J201" s="7" t="n">
        <v>0.2</v>
      </c>
      <c r="K201" s="4" t="s">
        <v>25</v>
      </c>
      <c r="L201" s="4" t="s">
        <v>25</v>
      </c>
      <c r="M201" s="4" t="s">
        <v>251</v>
      </c>
      <c r="N201" s="4" t="s">
        <v>252</v>
      </c>
      <c r="O201" s="4" t="s">
        <v>179</v>
      </c>
      <c r="P201" s="4" t="s">
        <v>29</v>
      </c>
      <c r="Q201" s="4"/>
      <c r="R201" s="4"/>
      <c r="S201" s="4"/>
      <c r="T201" s="4" t="str">
        <f aca="false">A201&amp;"|"&amp;C201</f>
        <v>VITACON MOURATO COELHO|R2V</v>
      </c>
      <c r="U201" s="4" t="str">
        <f aca="false">T201&amp;"|"&amp;TEXT(I201,"0.00")</f>
        <v>VITACON MOURATO COELHO|R2V|1115408.35</v>
      </c>
    </row>
    <row r="202" customFormat="false" ht="15" hidden="false" customHeight="true" outlineLevel="0" collapsed="false">
      <c r="A202" s="4" t="s">
        <v>249</v>
      </c>
      <c r="B202" s="4" t="s">
        <v>268</v>
      </c>
      <c r="C202" s="4" t="s">
        <v>172</v>
      </c>
      <c r="D202" s="4" t="s">
        <v>24</v>
      </c>
      <c r="E202" s="5" t="n">
        <v>17.73</v>
      </c>
      <c r="F202" s="6" t="n">
        <v>28935.32</v>
      </c>
      <c r="G202" s="6" t="n">
        <v>513023.16</v>
      </c>
      <c r="H202" s="6" t="n">
        <v>26041.78</v>
      </c>
      <c r="I202" s="6" t="n">
        <v>461720.84</v>
      </c>
      <c r="J202" s="7" t="n">
        <v>0.1</v>
      </c>
      <c r="K202" s="4" t="s">
        <v>25</v>
      </c>
      <c r="L202" s="4" t="s">
        <v>25</v>
      </c>
      <c r="M202" s="4" t="s">
        <v>251</v>
      </c>
      <c r="N202" s="4" t="s">
        <v>252</v>
      </c>
      <c r="O202" s="4" t="s">
        <v>63</v>
      </c>
      <c r="P202" s="4" t="s">
        <v>29</v>
      </c>
      <c r="Q202" s="4"/>
      <c r="R202" s="4"/>
      <c r="S202" s="4"/>
      <c r="T202" s="4" t="str">
        <f aca="false">A202&amp;"|"&amp;C202</f>
        <v>VITACON MOURATO COELHO|R2V</v>
      </c>
      <c r="U202" s="4" t="str">
        <f aca="false">T202&amp;"|"&amp;TEXT(I202,"0.00")</f>
        <v>VITACON MOURATO COELHO|R2V|461720.84</v>
      </c>
    </row>
    <row r="203" customFormat="false" ht="15" hidden="false" customHeight="true" outlineLevel="0" collapsed="false">
      <c r="A203" s="4" t="s">
        <v>249</v>
      </c>
      <c r="B203" s="4" t="s">
        <v>269</v>
      </c>
      <c r="C203" s="4" t="s">
        <v>172</v>
      </c>
      <c r="D203" s="4" t="s">
        <v>24</v>
      </c>
      <c r="E203" s="5" t="n">
        <v>17.37</v>
      </c>
      <c r="F203" s="6" t="n">
        <v>29274.47</v>
      </c>
      <c r="G203" s="6" t="n">
        <v>508497.51</v>
      </c>
      <c r="H203" s="6" t="n">
        <v>26347.02</v>
      </c>
      <c r="I203" s="6" t="n">
        <v>457647.76</v>
      </c>
      <c r="J203" s="7" t="n">
        <v>0.1</v>
      </c>
      <c r="K203" s="4" t="s">
        <v>25</v>
      </c>
      <c r="L203" s="4" t="s">
        <v>25</v>
      </c>
      <c r="M203" s="4" t="s">
        <v>251</v>
      </c>
      <c r="N203" s="4" t="s">
        <v>252</v>
      </c>
      <c r="O203" s="4" t="s">
        <v>63</v>
      </c>
      <c r="P203" s="4" t="s">
        <v>29</v>
      </c>
      <c r="Q203" s="4"/>
      <c r="R203" s="4"/>
      <c r="S203" s="4"/>
      <c r="T203" s="4" t="str">
        <f aca="false">A203&amp;"|"&amp;C203</f>
        <v>VITACON MOURATO COELHO|R2V</v>
      </c>
      <c r="U203" s="4" t="str">
        <f aca="false">T203&amp;"|"&amp;TEXT(I203,"0.00")</f>
        <v>VITACON MOURATO COELHO|R2V|457647.76</v>
      </c>
    </row>
    <row r="204" customFormat="false" ht="15" hidden="false" customHeight="true" outlineLevel="0" collapsed="false">
      <c r="A204" s="4" t="s">
        <v>249</v>
      </c>
      <c r="B204" s="4" t="s">
        <v>84</v>
      </c>
      <c r="C204" s="4" t="s">
        <v>172</v>
      </c>
      <c r="D204" s="4" t="s">
        <v>24</v>
      </c>
      <c r="E204" s="5" t="n">
        <v>38.93</v>
      </c>
      <c r="F204" s="6" t="n">
        <v>22997.88</v>
      </c>
      <c r="G204" s="6" t="n">
        <v>895307.38</v>
      </c>
      <c r="H204" s="6" t="n">
        <v>18398.3</v>
      </c>
      <c r="I204" s="6" t="n">
        <v>716245.9</v>
      </c>
      <c r="J204" s="7" t="n">
        <v>0.2</v>
      </c>
      <c r="K204" s="4" t="s">
        <v>25</v>
      </c>
      <c r="L204" s="4" t="s">
        <v>25</v>
      </c>
      <c r="M204" s="4" t="s">
        <v>251</v>
      </c>
      <c r="N204" s="4" t="s">
        <v>252</v>
      </c>
      <c r="O204" s="4" t="s">
        <v>51</v>
      </c>
      <c r="P204" s="4" t="s">
        <v>29</v>
      </c>
      <c r="Q204" s="4"/>
      <c r="R204" s="4"/>
      <c r="S204" s="4"/>
      <c r="T204" s="4" t="str">
        <f aca="false">A204&amp;"|"&amp;C204</f>
        <v>VITACON MOURATO COELHO|R2V</v>
      </c>
      <c r="U204" s="4" t="str">
        <f aca="false">T204&amp;"|"&amp;TEXT(I204,"0.00")</f>
        <v>VITACON MOURATO COELHO|R2V|716245.90</v>
      </c>
    </row>
    <row r="205" customFormat="false" ht="15" hidden="false" customHeight="true" outlineLevel="0" collapsed="false">
      <c r="A205" s="4" t="s">
        <v>249</v>
      </c>
      <c r="B205" s="4" t="s">
        <v>270</v>
      </c>
      <c r="C205" s="4" t="s">
        <v>172</v>
      </c>
      <c r="D205" s="4" t="s">
        <v>24</v>
      </c>
      <c r="E205" s="5" t="n">
        <v>17.37</v>
      </c>
      <c r="F205" s="6" t="n">
        <v>29345.97</v>
      </c>
      <c r="G205" s="6" t="n">
        <v>509739.45</v>
      </c>
      <c r="H205" s="6" t="n">
        <v>26411.37</v>
      </c>
      <c r="I205" s="6" t="n">
        <v>458765.51</v>
      </c>
      <c r="J205" s="7" t="n">
        <v>0.1</v>
      </c>
      <c r="K205" s="4" t="s">
        <v>25</v>
      </c>
      <c r="L205" s="4" t="s">
        <v>25</v>
      </c>
      <c r="M205" s="4" t="s">
        <v>251</v>
      </c>
      <c r="N205" s="4" t="s">
        <v>252</v>
      </c>
      <c r="O205" s="4" t="s">
        <v>63</v>
      </c>
      <c r="P205" s="4" t="s">
        <v>29</v>
      </c>
      <c r="Q205" s="4"/>
      <c r="R205" s="4"/>
      <c r="S205" s="4"/>
      <c r="T205" s="4" t="str">
        <f aca="false">A205&amp;"|"&amp;C205</f>
        <v>VITACON MOURATO COELHO|R2V</v>
      </c>
      <c r="U205" s="4" t="str">
        <f aca="false">T205&amp;"|"&amp;TEXT(I205,"0.00")</f>
        <v>VITACON MOURATO COELHO|R2V|458765.51</v>
      </c>
    </row>
    <row r="206" customFormat="false" ht="15" hidden="false" customHeight="true" outlineLevel="0" collapsed="false">
      <c r="A206" s="4" t="s">
        <v>249</v>
      </c>
      <c r="B206" s="4" t="s">
        <v>271</v>
      </c>
      <c r="C206" s="4" t="s">
        <v>172</v>
      </c>
      <c r="D206" s="4" t="s">
        <v>24</v>
      </c>
      <c r="E206" s="5" t="n">
        <v>17.37</v>
      </c>
      <c r="F206" s="6" t="n">
        <v>29345.97</v>
      </c>
      <c r="G206" s="6" t="n">
        <v>509739.45</v>
      </c>
      <c r="H206" s="6" t="n">
        <v>26411.37</v>
      </c>
      <c r="I206" s="6" t="n">
        <v>458765.51</v>
      </c>
      <c r="J206" s="7" t="n">
        <v>0.1</v>
      </c>
      <c r="K206" s="4" t="s">
        <v>25</v>
      </c>
      <c r="L206" s="4" t="s">
        <v>25</v>
      </c>
      <c r="M206" s="4" t="s">
        <v>251</v>
      </c>
      <c r="N206" s="4" t="s">
        <v>252</v>
      </c>
      <c r="O206" s="4" t="s">
        <v>63</v>
      </c>
      <c r="P206" s="4" t="s">
        <v>29</v>
      </c>
      <c r="Q206" s="4"/>
      <c r="R206" s="4"/>
      <c r="S206" s="4"/>
      <c r="T206" s="4" t="str">
        <f aca="false">A206&amp;"|"&amp;C206</f>
        <v>VITACON MOURATO COELHO|R2V</v>
      </c>
      <c r="U206" s="4" t="str">
        <f aca="false">T206&amp;"|"&amp;TEXT(I206,"0.00")</f>
        <v>VITACON MOURATO COELHO|R2V|458765.51</v>
      </c>
    </row>
    <row r="207" customFormat="false" ht="15" hidden="false" customHeight="true" outlineLevel="0" collapsed="false">
      <c r="A207" s="4" t="s">
        <v>249</v>
      </c>
      <c r="B207" s="4" t="s">
        <v>272</v>
      </c>
      <c r="C207" s="4" t="s">
        <v>172</v>
      </c>
      <c r="D207" s="4" t="s">
        <v>24</v>
      </c>
      <c r="E207" s="5" t="n">
        <v>17.37</v>
      </c>
      <c r="F207" s="6" t="n">
        <v>29488.96</v>
      </c>
      <c r="G207" s="6" t="n">
        <v>512223.3</v>
      </c>
      <c r="H207" s="6" t="n">
        <v>26540.07</v>
      </c>
      <c r="I207" s="6" t="n">
        <v>461000.97</v>
      </c>
      <c r="J207" s="7" t="n">
        <v>0.1</v>
      </c>
      <c r="K207" s="4" t="s">
        <v>25</v>
      </c>
      <c r="L207" s="4" t="s">
        <v>25</v>
      </c>
      <c r="M207" s="4" t="s">
        <v>251</v>
      </c>
      <c r="N207" s="4" t="s">
        <v>252</v>
      </c>
      <c r="O207" s="4" t="s">
        <v>63</v>
      </c>
      <c r="P207" s="4" t="s">
        <v>29</v>
      </c>
      <c r="Q207" s="4"/>
      <c r="R207" s="4"/>
      <c r="S207" s="4"/>
      <c r="T207" s="4" t="str">
        <f aca="false">A207&amp;"|"&amp;C207</f>
        <v>VITACON MOURATO COELHO|R2V</v>
      </c>
      <c r="U207" s="4" t="str">
        <f aca="false">T207&amp;"|"&amp;TEXT(I207,"0.00")</f>
        <v>VITACON MOURATO COELHO|R2V|461000.97</v>
      </c>
    </row>
    <row r="208" customFormat="false" ht="15" hidden="false" customHeight="true" outlineLevel="0" collapsed="false">
      <c r="A208" s="4" t="s">
        <v>249</v>
      </c>
      <c r="B208" s="4" t="s">
        <v>273</v>
      </c>
      <c r="C208" s="4" t="s">
        <v>172</v>
      </c>
      <c r="D208" s="4" t="s">
        <v>24</v>
      </c>
      <c r="E208" s="5" t="n">
        <v>38.93</v>
      </c>
      <c r="F208" s="6" t="n">
        <v>23290.53</v>
      </c>
      <c r="G208" s="6" t="n">
        <v>906700.26</v>
      </c>
      <c r="H208" s="6" t="n">
        <v>18632.42</v>
      </c>
      <c r="I208" s="6" t="n">
        <v>725360.21</v>
      </c>
      <c r="J208" s="7" t="n">
        <v>0.2</v>
      </c>
      <c r="K208" s="4" t="s">
        <v>25</v>
      </c>
      <c r="L208" s="4" t="s">
        <v>25</v>
      </c>
      <c r="M208" s="4" t="s">
        <v>251</v>
      </c>
      <c r="N208" s="4" t="s">
        <v>252</v>
      </c>
      <c r="O208" s="4" t="s">
        <v>51</v>
      </c>
      <c r="P208" s="4" t="s">
        <v>29</v>
      </c>
      <c r="Q208" s="4"/>
      <c r="R208" s="4"/>
      <c r="S208" s="4"/>
      <c r="T208" s="4" t="str">
        <f aca="false">A208&amp;"|"&amp;C208</f>
        <v>VITACON MOURATO COELHO|R2V</v>
      </c>
      <c r="U208" s="4" t="str">
        <f aca="false">T208&amp;"|"&amp;TEXT(I208,"0.00")</f>
        <v>VITACON MOURATO COELHO|R2V|725360.21</v>
      </c>
    </row>
    <row r="209" customFormat="false" ht="15" hidden="false" customHeight="true" outlineLevel="0" collapsed="false">
      <c r="A209" s="4" t="s">
        <v>249</v>
      </c>
      <c r="B209" s="4" t="s">
        <v>274</v>
      </c>
      <c r="C209" s="4" t="s">
        <v>172</v>
      </c>
      <c r="D209" s="4" t="s">
        <v>24</v>
      </c>
      <c r="E209" s="5" t="n">
        <v>55.75</v>
      </c>
      <c r="F209" s="6" t="n">
        <v>21338.16</v>
      </c>
      <c r="G209" s="6" t="n">
        <v>1189602.34</v>
      </c>
      <c r="H209" s="6" t="n">
        <v>17070.53</v>
      </c>
      <c r="I209" s="6" t="n">
        <v>951681.87</v>
      </c>
      <c r="J209" s="7" t="n">
        <v>0.2</v>
      </c>
      <c r="K209" s="4" t="s">
        <v>25</v>
      </c>
      <c r="L209" s="4" t="s">
        <v>25</v>
      </c>
      <c r="M209" s="4" t="s">
        <v>251</v>
      </c>
      <c r="N209" s="4" t="s">
        <v>252</v>
      </c>
      <c r="O209" s="4" t="s">
        <v>179</v>
      </c>
      <c r="P209" s="4" t="s">
        <v>29</v>
      </c>
      <c r="Q209" s="4"/>
      <c r="R209" s="4"/>
      <c r="S209" s="4"/>
      <c r="T209" s="4" t="str">
        <f aca="false">A209&amp;"|"&amp;C209</f>
        <v>VITACON MOURATO COELHO|R2V</v>
      </c>
      <c r="U209" s="4" t="str">
        <f aca="false">T209&amp;"|"&amp;TEXT(I209,"0.00")</f>
        <v>VITACON MOURATO COELHO|R2V|951681.87</v>
      </c>
    </row>
    <row r="210" customFormat="false" ht="15" hidden="false" customHeight="true" outlineLevel="0" collapsed="false">
      <c r="A210" s="4" t="s">
        <v>249</v>
      </c>
      <c r="B210" s="4" t="s">
        <v>275</v>
      </c>
      <c r="C210" s="4" t="s">
        <v>172</v>
      </c>
      <c r="D210" s="4" t="s">
        <v>24</v>
      </c>
      <c r="E210" s="5" t="n">
        <v>38.93</v>
      </c>
      <c r="F210" s="6" t="n">
        <v>23405.86</v>
      </c>
      <c r="G210" s="6" t="n">
        <v>911190.02</v>
      </c>
      <c r="H210" s="6" t="n">
        <v>18724.69</v>
      </c>
      <c r="I210" s="6" t="n">
        <v>728952.02</v>
      </c>
      <c r="J210" s="7" t="n">
        <v>0.2</v>
      </c>
      <c r="K210" s="4" t="s">
        <v>25</v>
      </c>
      <c r="L210" s="4" t="s">
        <v>25</v>
      </c>
      <c r="M210" s="4" t="s">
        <v>251</v>
      </c>
      <c r="N210" s="4" t="s">
        <v>252</v>
      </c>
      <c r="O210" s="4" t="s">
        <v>51</v>
      </c>
      <c r="P210" s="4" t="s">
        <v>29</v>
      </c>
      <c r="Q210" s="4"/>
      <c r="R210" s="4"/>
      <c r="S210" s="4"/>
      <c r="T210" s="4" t="str">
        <f aca="false">A210&amp;"|"&amp;C210</f>
        <v>VITACON MOURATO COELHO|R2V</v>
      </c>
      <c r="U210" s="4" t="str">
        <f aca="false">T210&amp;"|"&amp;TEXT(I210,"0.00")</f>
        <v>VITACON MOURATO COELHO|R2V|728952.02</v>
      </c>
    </row>
    <row r="211" customFormat="false" ht="15" hidden="false" customHeight="true" outlineLevel="0" collapsed="false">
      <c r="A211" s="4" t="s">
        <v>276</v>
      </c>
      <c r="B211" s="4" t="s">
        <v>277</v>
      </c>
      <c r="C211" s="4" t="s">
        <v>172</v>
      </c>
      <c r="D211" s="4" t="s">
        <v>24</v>
      </c>
      <c r="E211" s="5" t="n">
        <v>50.37</v>
      </c>
      <c r="F211" s="6" t="n">
        <v>15907.08</v>
      </c>
      <c r="G211" s="6" t="n">
        <v>801239.86</v>
      </c>
      <c r="H211" s="6" t="n">
        <v>13521.02</v>
      </c>
      <c r="I211" s="6" t="n">
        <v>681053.88</v>
      </c>
      <c r="J211" s="7" t="n">
        <v>0.15</v>
      </c>
      <c r="K211" s="4" t="s">
        <v>25</v>
      </c>
      <c r="L211" s="4" t="s">
        <v>25</v>
      </c>
      <c r="M211" s="4" t="s">
        <v>278</v>
      </c>
      <c r="N211" s="4" t="s">
        <v>279</v>
      </c>
      <c r="O211" s="4" t="s">
        <v>138</v>
      </c>
      <c r="P211" s="4" t="s">
        <v>29</v>
      </c>
      <c r="Q211" s="4"/>
      <c r="R211" s="4"/>
      <c r="S211" s="4"/>
      <c r="T211" s="4" t="str">
        <f aca="false">A211&amp;"|"&amp;C211</f>
        <v>VITACON PERDIZES|R2V</v>
      </c>
      <c r="U211" s="4" t="str">
        <f aca="false">T211&amp;"|"&amp;TEXT(I211,"0.00")</f>
        <v>VITACON PERDIZES|R2V|681053.88</v>
      </c>
    </row>
    <row r="212" customFormat="false" ht="15" hidden="false" customHeight="true" outlineLevel="0" collapsed="false">
      <c r="A212" s="4" t="s">
        <v>276</v>
      </c>
      <c r="B212" s="4" t="s">
        <v>280</v>
      </c>
      <c r="C212" s="4" t="s">
        <v>172</v>
      </c>
      <c r="D212" s="4" t="s">
        <v>24</v>
      </c>
      <c r="E212" s="5" t="n">
        <v>59.54</v>
      </c>
      <c r="F212" s="6" t="n">
        <v>14891.61</v>
      </c>
      <c r="G212" s="6" t="n">
        <v>886646.71</v>
      </c>
      <c r="H212" s="6" t="n">
        <v>12657.87</v>
      </c>
      <c r="I212" s="6" t="n">
        <v>753649.7</v>
      </c>
      <c r="J212" s="7" t="n">
        <v>0.15</v>
      </c>
      <c r="K212" s="4" t="s">
        <v>25</v>
      </c>
      <c r="L212" s="4" t="s">
        <v>25</v>
      </c>
      <c r="M212" s="4" t="s">
        <v>278</v>
      </c>
      <c r="N212" s="4" t="s">
        <v>279</v>
      </c>
      <c r="O212" s="4" t="s">
        <v>138</v>
      </c>
      <c r="P212" s="4" t="s">
        <v>29</v>
      </c>
      <c r="Q212" s="4"/>
      <c r="R212" s="4"/>
      <c r="S212" s="4"/>
      <c r="T212" s="4" t="str">
        <f aca="false">A212&amp;"|"&amp;C212</f>
        <v>VITACON PERDIZES|R2V</v>
      </c>
      <c r="U212" s="4" t="str">
        <f aca="false">T212&amp;"|"&amp;TEXT(I212,"0.00")</f>
        <v>VITACON PERDIZES|R2V|753649.70</v>
      </c>
    </row>
    <row r="213" customFormat="false" ht="15" hidden="false" customHeight="true" outlineLevel="0" collapsed="false">
      <c r="A213" s="4" t="s">
        <v>276</v>
      </c>
      <c r="B213" s="4" t="s">
        <v>281</v>
      </c>
      <c r="C213" s="4" t="s">
        <v>172</v>
      </c>
      <c r="D213" s="4" t="s">
        <v>24</v>
      </c>
      <c r="E213" s="5" t="n">
        <v>25.06</v>
      </c>
      <c r="F213" s="6" t="n">
        <v>23250.8</v>
      </c>
      <c r="G213" s="6" t="n">
        <v>582665.02</v>
      </c>
      <c r="H213" s="6" t="n">
        <v>19763.18</v>
      </c>
      <c r="I213" s="6" t="n">
        <v>495265.27</v>
      </c>
      <c r="J213" s="7" t="n">
        <v>0.15</v>
      </c>
      <c r="K213" s="4" t="s">
        <v>25</v>
      </c>
      <c r="L213" s="4" t="s">
        <v>25</v>
      </c>
      <c r="M213" s="4"/>
      <c r="N213" s="4"/>
      <c r="O213" s="4"/>
      <c r="P213" s="4" t="s">
        <v>39</v>
      </c>
      <c r="Q213" s="4"/>
      <c r="R213" s="4"/>
      <c r="S213" s="4"/>
      <c r="T213" s="4" t="str">
        <f aca="false">A213&amp;"|"&amp;C213</f>
        <v>VITACON PERDIZES|R2V</v>
      </c>
      <c r="U213" s="4" t="str">
        <f aca="false">T213&amp;"|"&amp;TEXT(I213,"0.00")</f>
        <v>VITACON PERDIZES|R2V|495265.27</v>
      </c>
    </row>
    <row r="214" customFormat="false" ht="15" hidden="false" customHeight="true" outlineLevel="0" collapsed="false">
      <c r="A214" s="4" t="s">
        <v>276</v>
      </c>
      <c r="B214" s="4" t="s">
        <v>282</v>
      </c>
      <c r="C214" s="4" t="s">
        <v>172</v>
      </c>
      <c r="D214" s="4" t="s">
        <v>24</v>
      </c>
      <c r="E214" s="5" t="n">
        <v>57.1</v>
      </c>
      <c r="F214" s="6" t="n">
        <v>14438.45</v>
      </c>
      <c r="G214" s="6" t="n">
        <v>824435.72</v>
      </c>
      <c r="H214" s="6" t="n">
        <v>12272.69</v>
      </c>
      <c r="I214" s="6" t="n">
        <v>700770.36</v>
      </c>
      <c r="J214" s="7" t="n">
        <v>0.15</v>
      </c>
      <c r="K214" s="4" t="s">
        <v>25</v>
      </c>
      <c r="L214" s="4" t="s">
        <v>25</v>
      </c>
      <c r="M214" s="4" t="s">
        <v>278</v>
      </c>
      <c r="N214" s="4" t="s">
        <v>279</v>
      </c>
      <c r="O214" s="4" t="s">
        <v>138</v>
      </c>
      <c r="P214" s="4" t="s">
        <v>29</v>
      </c>
      <c r="Q214" s="4"/>
      <c r="R214" s="4"/>
      <c r="S214" s="4"/>
      <c r="T214" s="4" t="str">
        <f aca="false">A214&amp;"|"&amp;C214</f>
        <v>VITACON PERDIZES|R2V</v>
      </c>
      <c r="U214" s="4" t="str">
        <f aca="false">T214&amp;"|"&amp;TEXT(I214,"0.00")</f>
        <v>VITACON PERDIZES|R2V|700770.36</v>
      </c>
    </row>
    <row r="215" customFormat="false" ht="15" hidden="false" customHeight="true" outlineLevel="0" collapsed="false">
      <c r="A215" s="4" t="s">
        <v>276</v>
      </c>
      <c r="B215" s="4" t="s">
        <v>283</v>
      </c>
      <c r="C215" s="4" t="s">
        <v>172</v>
      </c>
      <c r="D215" s="4" t="s">
        <v>24</v>
      </c>
      <c r="E215" s="5" t="n">
        <v>56.29</v>
      </c>
      <c r="F215" s="6" t="n">
        <v>13082.92</v>
      </c>
      <c r="G215" s="6" t="n">
        <v>736437.69</v>
      </c>
      <c r="H215" s="6" t="n">
        <v>11120.48</v>
      </c>
      <c r="I215" s="6" t="n">
        <v>625972.04</v>
      </c>
      <c r="J215" s="7" t="n">
        <v>0.15</v>
      </c>
      <c r="K215" s="4" t="s">
        <v>25</v>
      </c>
      <c r="L215" s="4" t="s">
        <v>25</v>
      </c>
      <c r="M215" s="4" t="s">
        <v>278</v>
      </c>
      <c r="N215" s="4" t="s">
        <v>279</v>
      </c>
      <c r="O215" s="4" t="s">
        <v>138</v>
      </c>
      <c r="P215" s="4" t="s">
        <v>29</v>
      </c>
      <c r="Q215" s="4"/>
      <c r="R215" s="4"/>
      <c r="S215" s="4"/>
      <c r="T215" s="4" t="str">
        <f aca="false">A215&amp;"|"&amp;C215</f>
        <v>VITACON PERDIZES|R2V</v>
      </c>
      <c r="U215" s="4" t="str">
        <f aca="false">T215&amp;"|"&amp;TEXT(I215,"0.00")</f>
        <v>VITACON PERDIZES|R2V|625972.04</v>
      </c>
    </row>
    <row r="216" customFormat="false" ht="15" hidden="false" customHeight="true" outlineLevel="0" collapsed="false">
      <c r="A216" s="4" t="s">
        <v>276</v>
      </c>
      <c r="B216" s="4" t="s">
        <v>284</v>
      </c>
      <c r="C216" s="4" t="s">
        <v>172</v>
      </c>
      <c r="D216" s="4" t="s">
        <v>24</v>
      </c>
      <c r="E216" s="5" t="n">
        <v>55.84</v>
      </c>
      <c r="F216" s="6" t="n">
        <v>15534.54</v>
      </c>
      <c r="G216" s="6" t="n">
        <v>867448.73</v>
      </c>
      <c r="H216" s="6" t="n">
        <v>13204.36</v>
      </c>
      <c r="I216" s="6" t="n">
        <v>737331.42</v>
      </c>
      <c r="J216" s="7" t="n">
        <v>0.15</v>
      </c>
      <c r="K216" s="4" t="s">
        <v>25</v>
      </c>
      <c r="L216" s="4" t="s">
        <v>25</v>
      </c>
      <c r="M216" s="4" t="s">
        <v>278</v>
      </c>
      <c r="N216" s="4" t="s">
        <v>279</v>
      </c>
      <c r="O216" s="4" t="s">
        <v>138</v>
      </c>
      <c r="P216" s="4" t="s">
        <v>29</v>
      </c>
      <c r="Q216" s="4"/>
      <c r="R216" s="4"/>
      <c r="S216" s="4"/>
      <c r="T216" s="4" t="str">
        <f aca="false">A216&amp;"|"&amp;C216</f>
        <v>VITACON PERDIZES|R2V</v>
      </c>
      <c r="U216" s="4" t="str">
        <f aca="false">T216&amp;"|"&amp;TEXT(I216,"0.00")</f>
        <v>VITACON PERDIZES|R2V|737331.42</v>
      </c>
    </row>
    <row r="217" customFormat="false" ht="15" hidden="false" customHeight="true" outlineLevel="0" collapsed="false">
      <c r="A217" s="4" t="s">
        <v>285</v>
      </c>
      <c r="B217" s="4" t="s">
        <v>286</v>
      </c>
      <c r="C217" s="4" t="s">
        <v>287</v>
      </c>
      <c r="D217" s="4" t="s">
        <v>24</v>
      </c>
      <c r="E217" s="5" t="n">
        <v>28.1</v>
      </c>
      <c r="F217" s="6" t="n">
        <v>36285.92</v>
      </c>
      <c r="G217" s="6" t="n">
        <v>1019634.39</v>
      </c>
      <c r="H217" s="6" t="n">
        <v>27214.44</v>
      </c>
      <c r="I217" s="6" t="n">
        <v>764725.79</v>
      </c>
      <c r="J217" s="7" t="n">
        <v>0.25</v>
      </c>
      <c r="K217" s="4" t="s">
        <v>25</v>
      </c>
      <c r="L217" s="4" t="s">
        <v>25</v>
      </c>
      <c r="M217" s="4" t="s">
        <v>26</v>
      </c>
      <c r="N217" s="4" t="s">
        <v>288</v>
      </c>
      <c r="O217" s="4" t="s">
        <v>43</v>
      </c>
      <c r="P217" s="4" t="s">
        <v>29</v>
      </c>
      <c r="Q217" s="4"/>
      <c r="R217" s="4"/>
      <c r="S217" s="4"/>
      <c r="T217" s="4" t="str">
        <f aca="false">A217&amp;"|"&amp;C217</f>
        <v>H BELA CINTRA|NÃO RESIDENCIAL</v>
      </c>
      <c r="U217" s="4" t="str">
        <f aca="false">T217&amp;"|"&amp;TEXT(I217,"0.00")</f>
        <v>H BELA CINTRA|NÃO RESIDENCIAL|764725.79</v>
      </c>
    </row>
    <row r="218" customFormat="false" ht="15" hidden="false" customHeight="true" outlineLevel="0" collapsed="false">
      <c r="A218" s="4" t="s">
        <v>285</v>
      </c>
      <c r="B218" s="4" t="s">
        <v>289</v>
      </c>
      <c r="C218" s="4" t="s">
        <v>287</v>
      </c>
      <c r="D218" s="4" t="s">
        <v>24</v>
      </c>
      <c r="E218" s="5" t="n">
        <v>28.1</v>
      </c>
      <c r="F218" s="6" t="n">
        <v>36285.92</v>
      </c>
      <c r="G218" s="6" t="n">
        <v>1019634.39</v>
      </c>
      <c r="H218" s="6" t="n">
        <v>27214.44</v>
      </c>
      <c r="I218" s="6" t="n">
        <v>764725.79</v>
      </c>
      <c r="J218" s="7" t="n">
        <v>0.25</v>
      </c>
      <c r="K218" s="4" t="s">
        <v>25</v>
      </c>
      <c r="L218" s="4" t="s">
        <v>25</v>
      </c>
      <c r="M218" s="4" t="s">
        <v>26</v>
      </c>
      <c r="N218" s="4" t="s">
        <v>288</v>
      </c>
      <c r="O218" s="4" t="s">
        <v>43</v>
      </c>
      <c r="P218" s="4" t="s">
        <v>29</v>
      </c>
      <c r="Q218" s="4"/>
      <c r="R218" s="4"/>
      <c r="S218" s="4"/>
      <c r="T218" s="4" t="str">
        <f aca="false">A218&amp;"|"&amp;C218</f>
        <v>H BELA CINTRA|NÃO RESIDENCIAL</v>
      </c>
      <c r="U218" s="4" t="str">
        <f aca="false">T218&amp;"|"&amp;TEXT(I218,"0.00")</f>
        <v>H BELA CINTRA|NÃO RESIDENCIAL|764725.79</v>
      </c>
    </row>
    <row r="219" customFormat="false" ht="15" hidden="false" customHeight="true" outlineLevel="0" collapsed="false">
      <c r="A219" s="4" t="s">
        <v>285</v>
      </c>
      <c r="B219" s="4" t="s">
        <v>290</v>
      </c>
      <c r="C219" s="4" t="s">
        <v>287</v>
      </c>
      <c r="D219" s="4" t="s">
        <v>24</v>
      </c>
      <c r="E219" s="5" t="n">
        <v>28.56</v>
      </c>
      <c r="F219" s="6" t="n">
        <v>36117.03</v>
      </c>
      <c r="G219" s="6" t="n">
        <v>1031502.28</v>
      </c>
      <c r="H219" s="6" t="n">
        <v>27087.77</v>
      </c>
      <c r="I219" s="6" t="n">
        <v>773626.71</v>
      </c>
      <c r="J219" s="7" t="n">
        <v>0.25</v>
      </c>
      <c r="K219" s="4" t="s">
        <v>25</v>
      </c>
      <c r="L219" s="4" t="s">
        <v>25</v>
      </c>
      <c r="M219" s="4" t="s">
        <v>26</v>
      </c>
      <c r="N219" s="4" t="s">
        <v>288</v>
      </c>
      <c r="O219" s="4" t="s">
        <v>43</v>
      </c>
      <c r="P219" s="4" t="s">
        <v>29</v>
      </c>
      <c r="Q219" s="4"/>
      <c r="R219" s="4"/>
      <c r="S219" s="4"/>
      <c r="T219" s="4" t="str">
        <f aca="false">A219&amp;"|"&amp;C219</f>
        <v>H BELA CINTRA|NÃO RESIDENCIAL</v>
      </c>
      <c r="U219" s="4" t="str">
        <f aca="false">T219&amp;"|"&amp;TEXT(I219,"0.00")</f>
        <v>H BELA CINTRA|NÃO RESIDENCIAL|773626.71</v>
      </c>
    </row>
    <row r="220" customFormat="false" ht="15" hidden="false" customHeight="true" outlineLevel="0" collapsed="false">
      <c r="A220" s="4" t="s">
        <v>285</v>
      </c>
      <c r="B220" s="4" t="s">
        <v>291</v>
      </c>
      <c r="C220" s="4" t="s">
        <v>292</v>
      </c>
      <c r="D220" s="4" t="s">
        <v>24</v>
      </c>
      <c r="E220" s="5" t="n">
        <v>52.58</v>
      </c>
      <c r="F220" s="6" t="n">
        <v>32587.2</v>
      </c>
      <c r="G220" s="6" t="n">
        <v>1713435.21</v>
      </c>
      <c r="H220" s="6" t="n">
        <v>24440.4</v>
      </c>
      <c r="I220" s="6" t="n">
        <v>1285076.41</v>
      </c>
      <c r="J220" s="7" t="n">
        <v>0.25</v>
      </c>
      <c r="K220" s="4" t="s">
        <v>25</v>
      </c>
      <c r="L220" s="4" t="s">
        <v>25</v>
      </c>
      <c r="M220" s="4" t="s">
        <v>26</v>
      </c>
      <c r="N220" s="4" t="s">
        <v>288</v>
      </c>
      <c r="O220" s="4" t="s">
        <v>293</v>
      </c>
      <c r="P220" s="4" t="s">
        <v>29</v>
      </c>
      <c r="Q220" s="4"/>
      <c r="R220" s="4"/>
      <c r="S220" s="4"/>
      <c r="T220" s="4" t="str">
        <f aca="false">A220&amp;"|"&amp;C220</f>
        <v>H BELA CINTRA|RESIDENCIAL DUPLEX</v>
      </c>
      <c r="U220" s="4" t="str">
        <f aca="false">T220&amp;"|"&amp;TEXT(I220,"0.00")</f>
        <v>H BELA CINTRA|RESIDENCIAL DUPLEX|1285076.41</v>
      </c>
    </row>
    <row r="221" customFormat="false" ht="15" hidden="false" customHeight="true" outlineLevel="0" collapsed="false">
      <c r="A221" s="4" t="s">
        <v>285</v>
      </c>
      <c r="B221" s="4" t="s">
        <v>294</v>
      </c>
      <c r="C221" s="4" t="s">
        <v>292</v>
      </c>
      <c r="D221" s="4" t="s">
        <v>24</v>
      </c>
      <c r="E221" s="5" t="n">
        <v>56.06</v>
      </c>
      <c r="F221" s="6" t="n">
        <v>33324.29</v>
      </c>
      <c r="G221" s="6" t="n">
        <v>1868159.48</v>
      </c>
      <c r="H221" s="6" t="n">
        <v>24993.21</v>
      </c>
      <c r="I221" s="6" t="n">
        <v>1401119.61</v>
      </c>
      <c r="J221" s="7" t="n">
        <v>0.25</v>
      </c>
      <c r="K221" s="4" t="s">
        <v>25</v>
      </c>
      <c r="L221" s="4" t="s">
        <v>25</v>
      </c>
      <c r="M221" s="4" t="s">
        <v>26</v>
      </c>
      <c r="N221" s="4" t="s">
        <v>288</v>
      </c>
      <c r="O221" s="4" t="s">
        <v>293</v>
      </c>
      <c r="P221" s="4" t="s">
        <v>29</v>
      </c>
      <c r="Q221" s="4"/>
      <c r="R221" s="4"/>
      <c r="S221" s="4"/>
      <c r="T221" s="4" t="str">
        <f aca="false">A221&amp;"|"&amp;C221</f>
        <v>H BELA CINTRA|RESIDENCIAL DUPLEX</v>
      </c>
      <c r="U221" s="4" t="str">
        <f aca="false">T221&amp;"|"&amp;TEXT(I221,"0.00")</f>
        <v>H BELA CINTRA|RESIDENCIAL DUPLEX|1401119.61</v>
      </c>
    </row>
    <row r="222" customFormat="false" ht="15" hidden="false" customHeight="true" outlineLevel="0" collapsed="false">
      <c r="A222" s="4" t="s">
        <v>285</v>
      </c>
      <c r="B222" s="4" t="s">
        <v>295</v>
      </c>
      <c r="C222" s="4" t="s">
        <v>47</v>
      </c>
      <c r="D222" s="4" t="s">
        <v>24</v>
      </c>
      <c r="E222" s="5" t="n">
        <v>28.56</v>
      </c>
      <c r="F222" s="6" t="n">
        <v>39755.29</v>
      </c>
      <c r="G222" s="6" t="n">
        <v>1135411.05</v>
      </c>
      <c r="H222" s="6" t="n">
        <v>29816.47</v>
      </c>
      <c r="I222" s="6" t="n">
        <v>851558.29</v>
      </c>
      <c r="J222" s="7" t="n">
        <v>0.25</v>
      </c>
      <c r="K222" s="4" t="s">
        <v>25</v>
      </c>
      <c r="L222" s="4" t="s">
        <v>25</v>
      </c>
      <c r="M222" s="4" t="s">
        <v>26</v>
      </c>
      <c r="N222" s="4" t="s">
        <v>288</v>
      </c>
      <c r="O222" s="4" t="s">
        <v>63</v>
      </c>
      <c r="P222" s="4" t="s">
        <v>29</v>
      </c>
      <c r="Q222" s="4"/>
      <c r="R222" s="4"/>
      <c r="S222" s="4"/>
      <c r="T222" s="4" t="str">
        <f aca="false">A222&amp;"|"&amp;C222</f>
        <v>H BELA CINTRA|RESIDENCIAL</v>
      </c>
      <c r="U222" s="4" t="str">
        <f aca="false">T222&amp;"|"&amp;TEXT(I222,"0.00")</f>
        <v>H BELA CINTRA|RESIDENCIAL|851558.29</v>
      </c>
    </row>
    <row r="223" customFormat="false" ht="15" hidden="false" customHeight="true" outlineLevel="0" collapsed="false">
      <c r="A223" s="4" t="s">
        <v>285</v>
      </c>
      <c r="B223" s="4" t="s">
        <v>296</v>
      </c>
      <c r="C223" s="4" t="s">
        <v>47</v>
      </c>
      <c r="D223" s="4" t="s">
        <v>24</v>
      </c>
      <c r="E223" s="5" t="n">
        <v>28.56</v>
      </c>
      <c r="F223" s="6" t="n">
        <v>39755.29</v>
      </c>
      <c r="G223" s="6" t="n">
        <v>1135411.05</v>
      </c>
      <c r="H223" s="6" t="n">
        <v>29816.47</v>
      </c>
      <c r="I223" s="6" t="n">
        <v>851558.29</v>
      </c>
      <c r="J223" s="7" t="n">
        <v>0.25</v>
      </c>
      <c r="K223" s="4" t="s">
        <v>25</v>
      </c>
      <c r="L223" s="4" t="s">
        <v>25</v>
      </c>
      <c r="M223" s="4" t="s">
        <v>26</v>
      </c>
      <c r="N223" s="4" t="s">
        <v>288</v>
      </c>
      <c r="O223" s="4" t="s">
        <v>63</v>
      </c>
      <c r="P223" s="4" t="s">
        <v>29</v>
      </c>
      <c r="Q223" s="4"/>
      <c r="R223" s="4"/>
      <c r="S223" s="4"/>
      <c r="T223" s="4" t="str">
        <f aca="false">A223&amp;"|"&amp;C223</f>
        <v>H BELA CINTRA|RESIDENCIAL</v>
      </c>
      <c r="U223" s="4" t="str">
        <f aca="false">T223&amp;"|"&amp;TEXT(I223,"0.00")</f>
        <v>H BELA CINTRA|RESIDENCIAL|851558.29</v>
      </c>
    </row>
    <row r="224" customFormat="false" ht="15" hidden="false" customHeight="true" outlineLevel="0" collapsed="false">
      <c r="A224" s="4" t="s">
        <v>285</v>
      </c>
      <c r="B224" s="4" t="s">
        <v>235</v>
      </c>
      <c r="C224" s="4" t="s">
        <v>47</v>
      </c>
      <c r="D224" s="4" t="s">
        <v>24</v>
      </c>
      <c r="E224" s="5" t="n">
        <v>28.56</v>
      </c>
      <c r="F224" s="6" t="n">
        <v>39755.29</v>
      </c>
      <c r="G224" s="6" t="n">
        <v>1135411.05</v>
      </c>
      <c r="H224" s="6" t="n">
        <v>29816.47</v>
      </c>
      <c r="I224" s="6" t="n">
        <v>851558.29</v>
      </c>
      <c r="J224" s="7" t="n">
        <v>0.25</v>
      </c>
      <c r="K224" s="4" t="s">
        <v>25</v>
      </c>
      <c r="L224" s="4" t="s">
        <v>25</v>
      </c>
      <c r="M224" s="4" t="s">
        <v>26</v>
      </c>
      <c r="N224" s="4" t="s">
        <v>288</v>
      </c>
      <c r="O224" s="4" t="s">
        <v>63</v>
      </c>
      <c r="P224" s="4" t="s">
        <v>29</v>
      </c>
      <c r="Q224" s="4"/>
      <c r="R224" s="4"/>
      <c r="S224" s="4"/>
      <c r="T224" s="4" t="str">
        <f aca="false">A224&amp;"|"&amp;C224</f>
        <v>H BELA CINTRA|RESIDENCIAL</v>
      </c>
      <c r="U224" s="4" t="str">
        <f aca="false">T224&amp;"|"&amp;TEXT(I224,"0.00")</f>
        <v>H BELA CINTRA|RESIDENCIAL|851558.29</v>
      </c>
    </row>
    <row r="225" customFormat="false" ht="15" hidden="false" customHeight="true" outlineLevel="0" collapsed="false">
      <c r="A225" s="4" t="s">
        <v>285</v>
      </c>
      <c r="B225" s="4" t="s">
        <v>297</v>
      </c>
      <c r="C225" s="4" t="s">
        <v>47</v>
      </c>
      <c r="D225" s="4" t="s">
        <v>24</v>
      </c>
      <c r="E225" s="5" t="n">
        <v>28.56</v>
      </c>
      <c r="F225" s="6" t="n">
        <v>39755.29</v>
      </c>
      <c r="G225" s="6" t="n">
        <v>1135411.05</v>
      </c>
      <c r="H225" s="6" t="n">
        <v>29816.47</v>
      </c>
      <c r="I225" s="6" t="n">
        <v>851558.29</v>
      </c>
      <c r="J225" s="7" t="n">
        <v>0.25</v>
      </c>
      <c r="K225" s="4" t="s">
        <v>25</v>
      </c>
      <c r="L225" s="4" t="s">
        <v>25</v>
      </c>
      <c r="M225" s="4" t="s">
        <v>26</v>
      </c>
      <c r="N225" s="4" t="s">
        <v>288</v>
      </c>
      <c r="O225" s="4" t="s">
        <v>63</v>
      </c>
      <c r="P225" s="4" t="s">
        <v>29</v>
      </c>
      <c r="Q225" s="4"/>
      <c r="R225" s="4"/>
      <c r="S225" s="4"/>
      <c r="T225" s="4" t="str">
        <f aca="false">A225&amp;"|"&amp;C225</f>
        <v>H BELA CINTRA|RESIDENCIAL</v>
      </c>
      <c r="U225" s="4" t="str">
        <f aca="false">T225&amp;"|"&amp;TEXT(I225,"0.00")</f>
        <v>H BELA CINTRA|RESIDENCIAL|851558.29</v>
      </c>
    </row>
    <row r="226" customFormat="false" ht="15" hidden="false" customHeight="true" outlineLevel="0" collapsed="false">
      <c r="A226" s="4" t="s">
        <v>285</v>
      </c>
      <c r="B226" s="4" t="s">
        <v>298</v>
      </c>
      <c r="C226" s="4" t="s">
        <v>292</v>
      </c>
      <c r="D226" s="4" t="s">
        <v>24</v>
      </c>
      <c r="E226" s="5" t="n">
        <v>53.52</v>
      </c>
      <c r="F226" s="6" t="n">
        <v>33908.92</v>
      </c>
      <c r="G226" s="6" t="n">
        <v>1814805.56</v>
      </c>
      <c r="H226" s="6" t="n">
        <v>25431.69</v>
      </c>
      <c r="I226" s="6" t="n">
        <v>1361104.17</v>
      </c>
      <c r="J226" s="7" t="n">
        <v>0.25</v>
      </c>
      <c r="K226" s="4" t="s">
        <v>25</v>
      </c>
      <c r="L226" s="4" t="s">
        <v>25</v>
      </c>
      <c r="M226" s="4" t="s">
        <v>26</v>
      </c>
      <c r="N226" s="4" t="s">
        <v>288</v>
      </c>
      <c r="O226" s="4" t="s">
        <v>293</v>
      </c>
      <c r="P226" s="4" t="s">
        <v>29</v>
      </c>
      <c r="Q226" s="4"/>
      <c r="R226" s="4"/>
      <c r="S226" s="4"/>
      <c r="T226" s="4" t="str">
        <f aca="false">A226&amp;"|"&amp;C226</f>
        <v>H BELA CINTRA|RESIDENCIAL DUPLEX</v>
      </c>
      <c r="U226" s="4" t="str">
        <f aca="false">T226&amp;"|"&amp;TEXT(I226,"0.00")</f>
        <v>H BELA CINTRA|RESIDENCIAL DUPLEX|1361104.17</v>
      </c>
    </row>
    <row r="227" customFormat="false" ht="15" hidden="false" customHeight="true" outlineLevel="0" collapsed="false">
      <c r="A227" s="4" t="s">
        <v>285</v>
      </c>
      <c r="B227" s="4" t="s">
        <v>239</v>
      </c>
      <c r="C227" s="4" t="s">
        <v>47</v>
      </c>
      <c r="D227" s="4" t="s">
        <v>24</v>
      </c>
      <c r="E227" s="5" t="n">
        <v>28.56</v>
      </c>
      <c r="F227" s="6" t="n">
        <v>40271.82</v>
      </c>
      <c r="G227" s="6" t="n">
        <v>1150163.25</v>
      </c>
      <c r="H227" s="6" t="n">
        <v>30203.87</v>
      </c>
      <c r="I227" s="6" t="n">
        <v>862622.44</v>
      </c>
      <c r="J227" s="7" t="n">
        <v>0.25</v>
      </c>
      <c r="K227" s="4" t="s">
        <v>25</v>
      </c>
      <c r="L227" s="4" t="s">
        <v>25</v>
      </c>
      <c r="M227" s="4" t="s">
        <v>26</v>
      </c>
      <c r="N227" s="4" t="s">
        <v>288</v>
      </c>
      <c r="O227" s="4" t="s">
        <v>63</v>
      </c>
      <c r="P227" s="4" t="s">
        <v>29</v>
      </c>
      <c r="Q227" s="4"/>
      <c r="R227" s="4"/>
      <c r="S227" s="4"/>
      <c r="T227" s="4" t="str">
        <f aca="false">A227&amp;"|"&amp;C227</f>
        <v>H BELA CINTRA|RESIDENCIAL</v>
      </c>
      <c r="U227" s="4" t="str">
        <f aca="false">T227&amp;"|"&amp;TEXT(I227,"0.00")</f>
        <v>H BELA CINTRA|RESIDENCIAL|862622.44</v>
      </c>
    </row>
    <row r="228" customFormat="false" ht="15" hidden="false" customHeight="true" outlineLevel="0" collapsed="false">
      <c r="A228" s="4" t="s">
        <v>285</v>
      </c>
      <c r="B228" s="4" t="s">
        <v>299</v>
      </c>
      <c r="C228" s="4" t="s">
        <v>47</v>
      </c>
      <c r="D228" s="4" t="s">
        <v>24</v>
      </c>
      <c r="E228" s="5" t="n">
        <v>36.5</v>
      </c>
      <c r="F228" s="6" t="n">
        <v>40271.82</v>
      </c>
      <c r="G228" s="6" t="n">
        <v>1469921.54</v>
      </c>
      <c r="H228" s="6" t="n">
        <v>30203.87</v>
      </c>
      <c r="I228" s="6" t="n">
        <v>1102441.16</v>
      </c>
      <c r="J228" s="7" t="n">
        <v>0.25</v>
      </c>
      <c r="K228" s="4" t="s">
        <v>25</v>
      </c>
      <c r="L228" s="4" t="s">
        <v>25</v>
      </c>
      <c r="M228" s="4" t="s">
        <v>26</v>
      </c>
      <c r="N228" s="4" t="s">
        <v>288</v>
      </c>
      <c r="O228" s="4" t="s">
        <v>63</v>
      </c>
      <c r="P228" s="4" t="s">
        <v>29</v>
      </c>
      <c r="Q228" s="4"/>
      <c r="R228" s="4"/>
      <c r="S228" s="4"/>
      <c r="T228" s="4" t="str">
        <f aca="false">A228&amp;"|"&amp;C228</f>
        <v>H BELA CINTRA|RESIDENCIAL</v>
      </c>
      <c r="U228" s="4" t="str">
        <f aca="false">T228&amp;"|"&amp;TEXT(I228,"0.00")</f>
        <v>H BELA CINTRA|RESIDENCIAL|1102441.16</v>
      </c>
    </row>
    <row r="229" customFormat="false" ht="15" hidden="false" customHeight="true" outlineLevel="0" collapsed="false">
      <c r="A229" s="4" t="s">
        <v>285</v>
      </c>
      <c r="B229" s="4" t="s">
        <v>300</v>
      </c>
      <c r="C229" s="4" t="s">
        <v>292</v>
      </c>
      <c r="D229" s="4" t="s">
        <v>24</v>
      </c>
      <c r="E229" s="5" t="n">
        <v>52.06</v>
      </c>
      <c r="F229" s="6" t="n">
        <v>34790.07</v>
      </c>
      <c r="G229" s="6" t="n">
        <v>1811170.97</v>
      </c>
      <c r="H229" s="6" t="n">
        <v>26092.55</v>
      </c>
      <c r="I229" s="6" t="n">
        <v>1358378.23</v>
      </c>
      <c r="J229" s="7" t="n">
        <v>0.25</v>
      </c>
      <c r="K229" s="4" t="s">
        <v>25</v>
      </c>
      <c r="L229" s="4" t="s">
        <v>25</v>
      </c>
      <c r="M229" s="4" t="s">
        <v>26</v>
      </c>
      <c r="N229" s="4" t="s">
        <v>288</v>
      </c>
      <c r="O229" s="4" t="s">
        <v>293</v>
      </c>
      <c r="P229" s="4" t="s">
        <v>29</v>
      </c>
      <c r="Q229" s="4"/>
      <c r="R229" s="4"/>
      <c r="S229" s="4"/>
      <c r="T229" s="4" t="str">
        <f aca="false">A229&amp;"|"&amp;C229</f>
        <v>H BELA CINTRA|RESIDENCIAL DUPLEX</v>
      </c>
      <c r="U229" s="4" t="str">
        <f aca="false">T229&amp;"|"&amp;TEXT(I229,"0.00")</f>
        <v>H BELA CINTRA|RESIDENCIAL DUPLEX|1358378.23</v>
      </c>
    </row>
    <row r="230" customFormat="false" ht="15" hidden="false" customHeight="true" outlineLevel="0" collapsed="false">
      <c r="A230" s="4" t="s">
        <v>285</v>
      </c>
      <c r="B230" s="4" t="s">
        <v>301</v>
      </c>
      <c r="C230" s="4" t="s">
        <v>47</v>
      </c>
      <c r="D230" s="4" t="s">
        <v>24</v>
      </c>
      <c r="E230" s="5" t="n">
        <v>25</v>
      </c>
      <c r="F230" s="6" t="n">
        <v>40788.36</v>
      </c>
      <c r="G230" s="6" t="n">
        <v>1019708.92</v>
      </c>
      <c r="H230" s="6" t="n">
        <v>30591.27</v>
      </c>
      <c r="I230" s="6" t="n">
        <v>764781.69</v>
      </c>
      <c r="J230" s="7" t="n">
        <v>0.25</v>
      </c>
      <c r="K230" s="4" t="s">
        <v>25</v>
      </c>
      <c r="L230" s="4" t="s">
        <v>25</v>
      </c>
      <c r="M230" s="4" t="s">
        <v>26</v>
      </c>
      <c r="N230" s="4" t="s">
        <v>288</v>
      </c>
      <c r="O230" s="4" t="s">
        <v>63</v>
      </c>
      <c r="P230" s="4" t="s">
        <v>29</v>
      </c>
      <c r="Q230" s="4"/>
      <c r="R230" s="4"/>
      <c r="S230" s="4"/>
      <c r="T230" s="4" t="str">
        <f aca="false">A230&amp;"|"&amp;C230</f>
        <v>H BELA CINTRA|RESIDENCIAL</v>
      </c>
      <c r="U230" s="4" t="str">
        <f aca="false">T230&amp;"|"&amp;TEXT(I230,"0.00")</f>
        <v>H BELA CINTRA|RESIDENCIAL|764781.69</v>
      </c>
    </row>
    <row r="231" customFormat="false" ht="15" hidden="false" customHeight="true" outlineLevel="0" collapsed="false">
      <c r="A231" s="4" t="s">
        <v>285</v>
      </c>
      <c r="B231" s="4" t="s">
        <v>302</v>
      </c>
      <c r="C231" s="4" t="s">
        <v>47</v>
      </c>
      <c r="D231" s="4" t="s">
        <v>24</v>
      </c>
      <c r="E231" s="5" t="n">
        <v>25</v>
      </c>
      <c r="F231" s="6" t="n">
        <v>40788.36</v>
      </c>
      <c r="G231" s="6" t="n">
        <v>1019708.92</v>
      </c>
      <c r="H231" s="6" t="n">
        <v>30591.27</v>
      </c>
      <c r="I231" s="6" t="n">
        <v>764781.69</v>
      </c>
      <c r="J231" s="7" t="n">
        <v>0.25</v>
      </c>
      <c r="K231" s="4" t="s">
        <v>25</v>
      </c>
      <c r="L231" s="4" t="s">
        <v>25</v>
      </c>
      <c r="M231" s="4" t="s">
        <v>26</v>
      </c>
      <c r="N231" s="4" t="s">
        <v>288</v>
      </c>
      <c r="O231" s="4" t="s">
        <v>63</v>
      </c>
      <c r="P231" s="4" t="s">
        <v>29</v>
      </c>
      <c r="Q231" s="4"/>
      <c r="R231" s="4"/>
      <c r="S231" s="4"/>
      <c r="T231" s="4" t="str">
        <f aca="false">A231&amp;"|"&amp;C231</f>
        <v>H BELA CINTRA|RESIDENCIAL</v>
      </c>
      <c r="U231" s="4" t="str">
        <f aca="false">T231&amp;"|"&amp;TEXT(I231,"0.00")</f>
        <v>H BELA CINTRA|RESIDENCIAL|764781.69</v>
      </c>
    </row>
    <row r="232" customFormat="false" ht="15" hidden="false" customHeight="true" outlineLevel="0" collapsed="false">
      <c r="A232" s="4" t="s">
        <v>285</v>
      </c>
      <c r="B232" s="4" t="s">
        <v>303</v>
      </c>
      <c r="C232" s="4" t="s">
        <v>47</v>
      </c>
      <c r="D232" s="4" t="s">
        <v>24</v>
      </c>
      <c r="E232" s="5" t="n">
        <v>32.5</v>
      </c>
      <c r="F232" s="6" t="n">
        <v>40788.36</v>
      </c>
      <c r="G232" s="6" t="n">
        <v>1325621.59</v>
      </c>
      <c r="H232" s="6" t="n">
        <v>30591.27</v>
      </c>
      <c r="I232" s="6" t="n">
        <v>994216.19</v>
      </c>
      <c r="J232" s="7" t="n">
        <v>0.25</v>
      </c>
      <c r="K232" s="4" t="s">
        <v>25</v>
      </c>
      <c r="L232" s="4" t="s">
        <v>25</v>
      </c>
      <c r="M232" s="4" t="s">
        <v>26</v>
      </c>
      <c r="N232" s="4" t="s">
        <v>288</v>
      </c>
      <c r="O232" s="4" t="s">
        <v>63</v>
      </c>
      <c r="P232" s="4" t="s">
        <v>29</v>
      </c>
      <c r="Q232" s="4"/>
      <c r="R232" s="4"/>
      <c r="S232" s="4"/>
      <c r="T232" s="4" t="str">
        <f aca="false">A232&amp;"|"&amp;C232</f>
        <v>H BELA CINTRA|RESIDENCIAL</v>
      </c>
      <c r="U232" s="4" t="str">
        <f aca="false">T232&amp;"|"&amp;TEXT(I232,"0.00")</f>
        <v>H BELA CINTRA|RESIDENCIAL|994216.19</v>
      </c>
    </row>
    <row r="233" customFormat="false" ht="15" hidden="false" customHeight="true" outlineLevel="0" collapsed="false">
      <c r="A233" s="4" t="s">
        <v>285</v>
      </c>
      <c r="B233" s="4" t="s">
        <v>304</v>
      </c>
      <c r="C233" s="4" t="s">
        <v>292</v>
      </c>
      <c r="D233" s="4" t="s">
        <v>24</v>
      </c>
      <c r="E233" s="5" t="n">
        <v>53.52</v>
      </c>
      <c r="F233" s="6" t="n">
        <v>34790.07</v>
      </c>
      <c r="G233" s="6" t="n">
        <v>1861964.48</v>
      </c>
      <c r="H233" s="6" t="n">
        <v>26092.55</v>
      </c>
      <c r="I233" s="6" t="n">
        <v>1396473.36</v>
      </c>
      <c r="J233" s="7" t="n">
        <v>0.25</v>
      </c>
      <c r="K233" s="4" t="s">
        <v>25</v>
      </c>
      <c r="L233" s="4" t="s">
        <v>25</v>
      </c>
      <c r="M233" s="4" t="s">
        <v>26</v>
      </c>
      <c r="N233" s="4" t="s">
        <v>288</v>
      </c>
      <c r="O233" s="4" t="s">
        <v>293</v>
      </c>
      <c r="P233" s="4" t="s">
        <v>29</v>
      </c>
      <c r="Q233" s="4"/>
      <c r="R233" s="4"/>
      <c r="S233" s="4"/>
      <c r="T233" s="4" t="str">
        <f aca="false">A233&amp;"|"&amp;C233</f>
        <v>H BELA CINTRA|RESIDENCIAL DUPLEX</v>
      </c>
      <c r="U233" s="4" t="str">
        <f aca="false">T233&amp;"|"&amp;TEXT(I233,"0.00")</f>
        <v>H BELA CINTRA|RESIDENCIAL DUPLEX|1396473.36</v>
      </c>
    </row>
    <row r="234" customFormat="false" ht="15" hidden="false" customHeight="true" outlineLevel="0" collapsed="false">
      <c r="A234" s="4" t="s">
        <v>285</v>
      </c>
      <c r="B234" s="4" t="s">
        <v>305</v>
      </c>
      <c r="C234" s="4" t="s">
        <v>47</v>
      </c>
      <c r="D234" s="4" t="s">
        <v>24</v>
      </c>
      <c r="E234" s="5" t="n">
        <v>32.5</v>
      </c>
      <c r="F234" s="6" t="n">
        <v>41304.89</v>
      </c>
      <c r="G234" s="6" t="n">
        <v>1342408.93</v>
      </c>
      <c r="H234" s="6" t="n">
        <v>30978.67</v>
      </c>
      <c r="I234" s="6" t="n">
        <v>1006806.7</v>
      </c>
      <c r="J234" s="7" t="n">
        <v>0.25</v>
      </c>
      <c r="K234" s="4" t="s">
        <v>25</v>
      </c>
      <c r="L234" s="4" t="s">
        <v>25</v>
      </c>
      <c r="M234" s="4" t="s">
        <v>26</v>
      </c>
      <c r="N234" s="4" t="s">
        <v>288</v>
      </c>
      <c r="O234" s="4" t="s">
        <v>63</v>
      </c>
      <c r="P234" s="4" t="s">
        <v>29</v>
      </c>
      <c r="Q234" s="4"/>
      <c r="R234" s="4"/>
      <c r="S234" s="4"/>
      <c r="T234" s="4" t="str">
        <f aca="false">A234&amp;"|"&amp;C234</f>
        <v>H BELA CINTRA|RESIDENCIAL</v>
      </c>
      <c r="U234" s="4" t="str">
        <f aca="false">T234&amp;"|"&amp;TEXT(I234,"0.00")</f>
        <v>H BELA CINTRA|RESIDENCIAL|1006806.70</v>
      </c>
    </row>
    <row r="235" customFormat="false" ht="15" hidden="false" customHeight="true" outlineLevel="0" collapsed="false">
      <c r="A235" s="4" t="s">
        <v>285</v>
      </c>
      <c r="B235" s="4" t="s">
        <v>306</v>
      </c>
      <c r="C235" s="4" t="s">
        <v>292</v>
      </c>
      <c r="D235" s="4" t="s">
        <v>24</v>
      </c>
      <c r="E235" s="5" t="n">
        <v>101.4</v>
      </c>
      <c r="F235" s="6" t="n">
        <v>29996.58</v>
      </c>
      <c r="G235" s="6" t="n">
        <v>3041653.49</v>
      </c>
      <c r="H235" s="6" t="n">
        <v>22497.44</v>
      </c>
      <c r="I235" s="6" t="n">
        <v>2281240.12</v>
      </c>
      <c r="J235" s="7" t="n">
        <v>0.25</v>
      </c>
      <c r="K235" s="4" t="s">
        <v>25</v>
      </c>
      <c r="L235" s="4" t="s">
        <v>25</v>
      </c>
      <c r="M235" s="4" t="s">
        <v>26</v>
      </c>
      <c r="N235" s="4" t="s">
        <v>288</v>
      </c>
      <c r="O235" s="4" t="s">
        <v>307</v>
      </c>
      <c r="P235" s="4" t="s">
        <v>29</v>
      </c>
      <c r="Q235" s="4"/>
      <c r="R235" s="4"/>
      <c r="S235" s="4"/>
      <c r="T235" s="4" t="str">
        <f aca="false">A235&amp;"|"&amp;C235</f>
        <v>H BELA CINTRA|RESIDENCIAL DUPLEX</v>
      </c>
      <c r="U235" s="4" t="str">
        <f aca="false">T235&amp;"|"&amp;TEXT(I235,"0.00")</f>
        <v>H BELA CINTRA|RESIDENCIAL DUPLEX|2281240.12</v>
      </c>
    </row>
    <row r="236" customFormat="false" ht="15" hidden="false" customHeight="true" outlineLevel="0" collapsed="false">
      <c r="A236" s="4" t="s">
        <v>308</v>
      </c>
      <c r="B236" s="4" t="s">
        <v>42</v>
      </c>
      <c r="C236" s="4" t="s">
        <v>23</v>
      </c>
      <c r="D236" s="4" t="s">
        <v>56</v>
      </c>
      <c r="E236" s="5" t="n">
        <v>21.85</v>
      </c>
      <c r="F236" s="6" t="n">
        <v>24480.15</v>
      </c>
      <c r="G236" s="6" t="n">
        <v>534891.31</v>
      </c>
      <c r="H236" s="6" t="n">
        <v>22032.14</v>
      </c>
      <c r="I236" s="6" t="n">
        <v>481402.18</v>
      </c>
      <c r="J236" s="7" t="n">
        <v>0.1</v>
      </c>
      <c r="K236" s="4" t="s">
        <v>25</v>
      </c>
      <c r="L236" s="4" t="s">
        <v>25</v>
      </c>
      <c r="M236" s="4"/>
      <c r="N236" s="4"/>
      <c r="O236" s="4"/>
      <c r="P236" s="4" t="s">
        <v>39</v>
      </c>
      <c r="Q236" s="4"/>
      <c r="R236" s="4"/>
      <c r="S236" s="4"/>
      <c r="T236" s="4" t="str">
        <f aca="false">A236&amp;"|"&amp;C236</f>
        <v>VITACON BELA VISTA|NR</v>
      </c>
      <c r="U236" s="4" t="str">
        <f aca="false">T236&amp;"|"&amp;TEXT(I236,"0.00")</f>
        <v>VITACON BELA VISTA|NR|481402.18</v>
      </c>
    </row>
    <row r="237" customFormat="false" ht="15" hidden="false" customHeight="true" outlineLevel="0" collapsed="false">
      <c r="A237" s="4" t="s">
        <v>308</v>
      </c>
      <c r="B237" s="4" t="s">
        <v>309</v>
      </c>
      <c r="C237" s="4" t="s">
        <v>47</v>
      </c>
      <c r="D237" s="4" t="s">
        <v>56</v>
      </c>
      <c r="E237" s="5" t="n">
        <v>24.5</v>
      </c>
      <c r="F237" s="6" t="n">
        <v>25388.98</v>
      </c>
      <c r="G237" s="6" t="n">
        <v>622030.07</v>
      </c>
      <c r="H237" s="6" t="n">
        <v>22850.08</v>
      </c>
      <c r="I237" s="6" t="n">
        <v>559827.06</v>
      </c>
      <c r="J237" s="7" t="n">
        <v>0.1</v>
      </c>
      <c r="K237" s="4" t="s">
        <v>25</v>
      </c>
      <c r="L237" s="4" t="s">
        <v>25</v>
      </c>
      <c r="M237" s="4"/>
      <c r="N237" s="4"/>
      <c r="O237" s="4"/>
      <c r="P237" s="4" t="s">
        <v>39</v>
      </c>
      <c r="Q237" s="4"/>
      <c r="R237" s="4"/>
      <c r="S237" s="4"/>
      <c r="T237" s="4" t="str">
        <f aca="false">A237&amp;"|"&amp;C237</f>
        <v>VITACON BELA VISTA|RESIDENCIAL</v>
      </c>
      <c r="U237" s="4" t="str">
        <f aca="false">T237&amp;"|"&amp;TEXT(I237,"0.00")</f>
        <v>VITACON BELA VISTA|RESIDENCIAL|559827.06</v>
      </c>
    </row>
    <row r="238" customFormat="false" ht="15" hidden="false" customHeight="true" outlineLevel="0" collapsed="false">
      <c r="A238" s="4" t="s">
        <v>308</v>
      </c>
      <c r="B238" s="4" t="s">
        <v>69</v>
      </c>
      <c r="C238" s="4" t="s">
        <v>47</v>
      </c>
      <c r="D238" s="4" t="s">
        <v>56</v>
      </c>
      <c r="E238" s="5" t="n">
        <v>21.85</v>
      </c>
      <c r="F238" s="6" t="n">
        <v>27740.42</v>
      </c>
      <c r="G238" s="6" t="n">
        <v>606128.21</v>
      </c>
      <c r="H238" s="6" t="n">
        <v>24966.38</v>
      </c>
      <c r="I238" s="6" t="n">
        <v>545515.39</v>
      </c>
      <c r="J238" s="7" t="n">
        <v>0.1</v>
      </c>
      <c r="K238" s="4" t="s">
        <v>25</v>
      </c>
      <c r="L238" s="4" t="s">
        <v>25</v>
      </c>
      <c r="M238" s="4"/>
      <c r="N238" s="4"/>
      <c r="O238" s="4"/>
      <c r="P238" s="4" t="s">
        <v>39</v>
      </c>
      <c r="Q238" s="4"/>
      <c r="R238" s="4"/>
      <c r="S238" s="4"/>
      <c r="T238" s="4" t="str">
        <f aca="false">A238&amp;"|"&amp;C238</f>
        <v>VITACON BELA VISTA|RESIDENCIAL</v>
      </c>
      <c r="U238" s="4" t="str">
        <f aca="false">T238&amp;"|"&amp;TEXT(I238,"0.00")</f>
        <v>VITACON BELA VISTA|RESIDENCIAL|545515.39</v>
      </c>
    </row>
    <row r="239" customFormat="false" ht="15" hidden="false" customHeight="true" outlineLevel="0" collapsed="false">
      <c r="A239" s="4" t="s">
        <v>308</v>
      </c>
      <c r="B239" s="4" t="s">
        <v>53</v>
      </c>
      <c r="C239" s="4" t="s">
        <v>47</v>
      </c>
      <c r="D239" s="4" t="s">
        <v>56</v>
      </c>
      <c r="E239" s="5" t="n">
        <v>21.85</v>
      </c>
      <c r="F239" s="6" t="n">
        <v>27781.69</v>
      </c>
      <c r="G239" s="6" t="n">
        <v>607029.92</v>
      </c>
      <c r="H239" s="6" t="n">
        <v>25003.52</v>
      </c>
      <c r="I239" s="6" t="n">
        <v>546326.93</v>
      </c>
      <c r="J239" s="7" t="n">
        <v>0.1</v>
      </c>
      <c r="K239" s="4" t="s">
        <v>25</v>
      </c>
      <c r="L239" s="4" t="s">
        <v>25</v>
      </c>
      <c r="M239" s="4"/>
      <c r="N239" s="4"/>
      <c r="O239" s="4"/>
      <c r="P239" s="4" t="s">
        <v>39</v>
      </c>
      <c r="Q239" s="4"/>
      <c r="R239" s="4"/>
      <c r="S239" s="4"/>
      <c r="T239" s="4" t="str">
        <f aca="false">A239&amp;"|"&amp;C239</f>
        <v>VITACON BELA VISTA|RESIDENCIAL</v>
      </c>
      <c r="U239" s="4" t="str">
        <f aca="false">T239&amp;"|"&amp;TEXT(I239,"0.00")</f>
        <v>VITACON BELA VISTA|RESIDENCIAL|546326.93</v>
      </c>
    </row>
    <row r="240" customFormat="false" ht="15" hidden="false" customHeight="true" outlineLevel="0" collapsed="false">
      <c r="A240" s="4" t="s">
        <v>308</v>
      </c>
      <c r="B240" s="4" t="s">
        <v>74</v>
      </c>
      <c r="C240" s="4" t="s">
        <v>47</v>
      </c>
      <c r="D240" s="4" t="s">
        <v>56</v>
      </c>
      <c r="E240" s="5" t="n">
        <v>21.85</v>
      </c>
      <c r="F240" s="6" t="n">
        <v>27809.26</v>
      </c>
      <c r="G240" s="6" t="n">
        <v>607632.25</v>
      </c>
      <c r="H240" s="6" t="n">
        <v>25028.33</v>
      </c>
      <c r="I240" s="6" t="n">
        <v>546869.03</v>
      </c>
      <c r="J240" s="7" t="n">
        <v>0.1</v>
      </c>
      <c r="K240" s="4" t="s">
        <v>25</v>
      </c>
      <c r="L240" s="4" t="s">
        <v>25</v>
      </c>
      <c r="M240" s="4"/>
      <c r="N240" s="4"/>
      <c r="O240" s="4"/>
      <c r="P240" s="4" t="s">
        <v>39</v>
      </c>
      <c r="Q240" s="4"/>
      <c r="R240" s="4"/>
      <c r="S240" s="4"/>
      <c r="T240" s="4" t="str">
        <f aca="false">A240&amp;"|"&amp;C240</f>
        <v>VITACON BELA VISTA|RESIDENCIAL</v>
      </c>
      <c r="U240" s="4" t="str">
        <f aca="false">T240&amp;"|"&amp;TEXT(I240,"0.00")</f>
        <v>VITACON BELA VISTA|RESIDENCIAL|546869.03</v>
      </c>
    </row>
    <row r="241" customFormat="false" ht="15" hidden="false" customHeight="true" outlineLevel="0" collapsed="false">
      <c r="A241" s="4" t="s">
        <v>308</v>
      </c>
      <c r="B241" s="4" t="s">
        <v>310</v>
      </c>
      <c r="C241" s="4" t="s">
        <v>47</v>
      </c>
      <c r="D241" s="4" t="s">
        <v>56</v>
      </c>
      <c r="E241" s="5" t="n">
        <v>24.35</v>
      </c>
      <c r="F241" s="6" t="n">
        <v>23369.4</v>
      </c>
      <c r="G241" s="6" t="n">
        <v>569044.99</v>
      </c>
      <c r="H241" s="6" t="n">
        <v>21032.46</v>
      </c>
      <c r="I241" s="6" t="n">
        <v>512140.49</v>
      </c>
      <c r="J241" s="7" t="n">
        <v>0.1</v>
      </c>
      <c r="K241" s="4" t="s">
        <v>25</v>
      </c>
      <c r="L241" s="4" t="s">
        <v>25</v>
      </c>
      <c r="M241" s="4"/>
      <c r="N241" s="4"/>
      <c r="O241" s="4"/>
      <c r="P241" s="4" t="s">
        <v>39</v>
      </c>
      <c r="Q241" s="4"/>
      <c r="R241" s="4"/>
      <c r="S241" s="4"/>
      <c r="T241" s="4" t="str">
        <f aca="false">A241&amp;"|"&amp;C241</f>
        <v>VITACON BELA VISTA|RESIDENCIAL</v>
      </c>
      <c r="U241" s="4" t="str">
        <f aca="false">T241&amp;"|"&amp;TEXT(I241,"0.00")</f>
        <v>VITACON BELA VISTA|RESIDENCIAL|512140.49</v>
      </c>
    </row>
    <row r="242" customFormat="false" ht="15" hidden="false" customHeight="true" outlineLevel="0" collapsed="false">
      <c r="A242" s="4" t="s">
        <v>308</v>
      </c>
      <c r="B242" s="4" t="s">
        <v>82</v>
      </c>
      <c r="C242" s="4" t="s">
        <v>47</v>
      </c>
      <c r="D242" s="4" t="s">
        <v>56</v>
      </c>
      <c r="E242" s="5" t="n">
        <v>21.85</v>
      </c>
      <c r="F242" s="6" t="n">
        <v>24301.67</v>
      </c>
      <c r="G242" s="6" t="n">
        <v>530991.59</v>
      </c>
      <c r="H242" s="6" t="n">
        <v>21871.51</v>
      </c>
      <c r="I242" s="6" t="n">
        <v>477892.43</v>
      </c>
      <c r="J242" s="7" t="n">
        <v>0.1</v>
      </c>
      <c r="K242" s="4" t="s">
        <v>25</v>
      </c>
      <c r="L242" s="4" t="s">
        <v>25</v>
      </c>
      <c r="M242" s="4"/>
      <c r="N242" s="4"/>
      <c r="O242" s="4"/>
      <c r="P242" s="4" t="s">
        <v>39</v>
      </c>
      <c r="Q242" s="4"/>
      <c r="R242" s="4"/>
      <c r="S242" s="4"/>
      <c r="T242" s="4" t="str">
        <f aca="false">A242&amp;"|"&amp;C242</f>
        <v>VITACON BELA VISTA|RESIDENCIAL</v>
      </c>
      <c r="U242" s="4" t="str">
        <f aca="false">T242&amp;"|"&amp;TEXT(I242,"0.00")</f>
        <v>VITACON BELA VISTA|RESIDENCIAL|477892.43</v>
      </c>
    </row>
    <row r="243" customFormat="false" ht="15" hidden="false" customHeight="true" outlineLevel="0" collapsed="false">
      <c r="A243" s="4" t="s">
        <v>308</v>
      </c>
      <c r="B243" s="4" t="s">
        <v>311</v>
      </c>
      <c r="C243" s="4" t="s">
        <v>47</v>
      </c>
      <c r="D243" s="4" t="s">
        <v>56</v>
      </c>
      <c r="E243" s="5" t="n">
        <v>65.56</v>
      </c>
      <c r="F243" s="6" t="n">
        <v>17729.31</v>
      </c>
      <c r="G243" s="6" t="n">
        <v>1162333.52</v>
      </c>
      <c r="H243" s="6" t="n">
        <v>15956.38</v>
      </c>
      <c r="I243" s="6" t="n">
        <v>1046100.17</v>
      </c>
      <c r="J243" s="7" t="n">
        <v>0.1</v>
      </c>
      <c r="K243" s="4" t="s">
        <v>25</v>
      </c>
      <c r="L243" s="4" t="s">
        <v>25</v>
      </c>
      <c r="M243" s="4"/>
      <c r="N243" s="4"/>
      <c r="O243" s="4"/>
      <c r="P243" s="4" t="s">
        <v>39</v>
      </c>
      <c r="Q243" s="4"/>
      <c r="R243" s="4"/>
      <c r="S243" s="4"/>
      <c r="T243" s="4" t="str">
        <f aca="false">A243&amp;"|"&amp;C243</f>
        <v>VITACON BELA VISTA|RESIDENCIAL</v>
      </c>
      <c r="U243" s="4" t="str">
        <f aca="false">T243&amp;"|"&amp;TEXT(I243,"0.00")</f>
        <v>VITACON BELA VISTA|RESIDENCIAL|1046100.17</v>
      </c>
    </row>
    <row r="244" customFormat="false" ht="15" hidden="false" customHeight="true" outlineLevel="0" collapsed="false">
      <c r="A244" s="4" t="s">
        <v>308</v>
      </c>
      <c r="B244" s="4" t="s">
        <v>84</v>
      </c>
      <c r="C244" s="4" t="s">
        <v>47</v>
      </c>
      <c r="D244" s="4" t="s">
        <v>56</v>
      </c>
      <c r="E244" s="5" t="n">
        <v>68.8</v>
      </c>
      <c r="F244" s="6" t="n">
        <v>17390.95</v>
      </c>
      <c r="G244" s="6" t="n">
        <v>1196497.47</v>
      </c>
      <c r="H244" s="6" t="n">
        <v>15651.86</v>
      </c>
      <c r="I244" s="6" t="n">
        <v>1076847.72</v>
      </c>
      <c r="J244" s="7" t="n">
        <v>0.1</v>
      </c>
      <c r="K244" s="4" t="s">
        <v>25</v>
      </c>
      <c r="L244" s="4" t="s">
        <v>25</v>
      </c>
      <c r="M244" s="4"/>
      <c r="N244" s="4"/>
      <c r="O244" s="4"/>
      <c r="P244" s="4" t="s">
        <v>39</v>
      </c>
      <c r="Q244" s="4"/>
      <c r="R244" s="4"/>
      <c r="S244" s="4"/>
      <c r="T244" s="4" t="str">
        <f aca="false">A244&amp;"|"&amp;C244</f>
        <v>VITACON BELA VISTA|RESIDENCIAL</v>
      </c>
      <c r="U244" s="4" t="str">
        <f aca="false">T244&amp;"|"&amp;TEXT(I244,"0.00")</f>
        <v>VITACON BELA VISTA|RESIDENCIAL|1076847.72</v>
      </c>
    </row>
    <row r="245" customFormat="false" ht="15" hidden="false" customHeight="true" outlineLevel="0" collapsed="false">
      <c r="A245" s="4" t="s">
        <v>308</v>
      </c>
      <c r="B245" s="4" t="s">
        <v>312</v>
      </c>
      <c r="C245" s="4" t="s">
        <v>47</v>
      </c>
      <c r="D245" s="4" t="s">
        <v>56</v>
      </c>
      <c r="E245" s="5" t="n">
        <v>65.56</v>
      </c>
      <c r="F245" s="6" t="n">
        <v>17850.9</v>
      </c>
      <c r="G245" s="6" t="n">
        <v>1170305.1</v>
      </c>
      <c r="H245" s="6" t="n">
        <v>16065.81</v>
      </c>
      <c r="I245" s="6" t="n">
        <v>1053274.59</v>
      </c>
      <c r="J245" s="7" t="n">
        <v>0.1</v>
      </c>
      <c r="K245" s="4" t="s">
        <v>25</v>
      </c>
      <c r="L245" s="4" t="s">
        <v>25</v>
      </c>
      <c r="M245" s="4"/>
      <c r="N245" s="4"/>
      <c r="O245" s="4"/>
      <c r="P245" s="4" t="s">
        <v>39</v>
      </c>
      <c r="Q245" s="4"/>
      <c r="R245" s="4"/>
      <c r="S245" s="4"/>
      <c r="T245" s="4" t="str">
        <f aca="false">A245&amp;"|"&amp;C245</f>
        <v>VITACON BELA VISTA|RESIDENCIAL</v>
      </c>
      <c r="U245" s="4" t="str">
        <f aca="false">T245&amp;"|"&amp;TEXT(I245,"0.00")</f>
        <v>VITACON BELA VISTA|RESIDENCIAL|1053274.59</v>
      </c>
    </row>
    <row r="246" customFormat="false" ht="15" hidden="false" customHeight="true" outlineLevel="0" collapsed="false">
      <c r="A246" s="4" t="s">
        <v>308</v>
      </c>
      <c r="B246" s="4" t="s">
        <v>86</v>
      </c>
      <c r="C246" s="4" t="s">
        <v>47</v>
      </c>
      <c r="D246" s="4" t="s">
        <v>56</v>
      </c>
      <c r="E246" s="5" t="n">
        <v>68.8</v>
      </c>
      <c r="F246" s="6" t="n">
        <v>17506.82</v>
      </c>
      <c r="G246" s="6" t="n">
        <v>1204469.05</v>
      </c>
      <c r="H246" s="6" t="n">
        <v>15756.14</v>
      </c>
      <c r="I246" s="6" t="n">
        <v>1084022.15</v>
      </c>
      <c r="J246" s="7" t="n">
        <v>0.1</v>
      </c>
      <c r="K246" s="4" t="s">
        <v>25</v>
      </c>
      <c r="L246" s="4" t="s">
        <v>25</v>
      </c>
      <c r="M246" s="4"/>
      <c r="N246" s="4"/>
      <c r="O246" s="4"/>
      <c r="P246" s="4" t="s">
        <v>39</v>
      </c>
      <c r="Q246" s="4"/>
      <c r="R246" s="4"/>
      <c r="S246" s="4"/>
      <c r="T246" s="4" t="str">
        <f aca="false">A246&amp;"|"&amp;C246</f>
        <v>VITACON BELA VISTA|RESIDENCIAL</v>
      </c>
      <c r="U246" s="4" t="str">
        <f aca="false">T246&amp;"|"&amp;TEXT(I246,"0.00")</f>
        <v>VITACON BELA VISTA|RESIDENCIAL|1084022.15</v>
      </c>
    </row>
    <row r="247" customFormat="false" ht="15" hidden="false" customHeight="true" outlineLevel="0" collapsed="false">
      <c r="A247" s="4" t="s">
        <v>313</v>
      </c>
      <c r="B247" s="4" t="s">
        <v>314</v>
      </c>
      <c r="C247" s="4" t="s">
        <v>47</v>
      </c>
      <c r="D247" s="4" t="s">
        <v>24</v>
      </c>
      <c r="E247" s="5" t="n">
        <v>20.36</v>
      </c>
      <c r="F247" s="6" t="n">
        <v>39657.62</v>
      </c>
      <c r="G247" s="6" t="n">
        <v>807429.21</v>
      </c>
      <c r="H247" s="6" t="n">
        <v>24508.84</v>
      </c>
      <c r="I247" s="6" t="n">
        <v>499000</v>
      </c>
      <c r="J247" s="7" t="n">
        <v>0.38</v>
      </c>
      <c r="K247" s="4" t="s">
        <v>38</v>
      </c>
      <c r="L247" s="4" t="s">
        <v>38</v>
      </c>
      <c r="M247" s="4"/>
      <c r="N247" s="4"/>
      <c r="O247" s="4"/>
      <c r="P247" s="4" t="s">
        <v>39</v>
      </c>
      <c r="Q247" s="4"/>
      <c r="R247" s="4"/>
      <c r="S247" s="4"/>
      <c r="T247" s="4" t="str">
        <f aca="false">A247&amp;"|"&amp;C247</f>
        <v>HOUSI PAULISTA|RESIDENCIAL</v>
      </c>
      <c r="U247" s="4" t="str">
        <f aca="false">T247&amp;"|"&amp;TEXT(I247,"0.00")</f>
        <v>HOUSI PAULISTA|RESIDENCIAL|499000.00</v>
      </c>
    </row>
    <row r="248" customFormat="false" ht="15" hidden="false" customHeight="true" outlineLevel="0" collapsed="false">
      <c r="A248" s="4" t="s">
        <v>313</v>
      </c>
      <c r="B248" s="4" t="s">
        <v>315</v>
      </c>
      <c r="C248" s="4" t="s">
        <v>47</v>
      </c>
      <c r="D248" s="4" t="s">
        <v>24</v>
      </c>
      <c r="E248" s="5" t="n">
        <v>20.28</v>
      </c>
      <c r="F248" s="6" t="n">
        <v>40173.39</v>
      </c>
      <c r="G248" s="6" t="n">
        <v>814716.3</v>
      </c>
      <c r="H248" s="6" t="n">
        <v>24605.52</v>
      </c>
      <c r="I248" s="6" t="n">
        <v>499000</v>
      </c>
      <c r="J248" s="7" t="n">
        <v>0.39</v>
      </c>
      <c r="K248" s="4" t="s">
        <v>38</v>
      </c>
      <c r="L248" s="4" t="s">
        <v>38</v>
      </c>
      <c r="M248" s="4"/>
      <c r="N248" s="4"/>
      <c r="O248" s="4"/>
      <c r="P248" s="4" t="s">
        <v>39</v>
      </c>
      <c r="Q248" s="4"/>
      <c r="R248" s="4"/>
      <c r="S248" s="4"/>
      <c r="T248" s="4" t="str">
        <f aca="false">A248&amp;"|"&amp;C248</f>
        <v>HOUSI PAULISTA|RESIDENCIAL</v>
      </c>
      <c r="U248" s="4" t="str">
        <f aca="false">T248&amp;"|"&amp;TEXT(I248,"0.00")</f>
        <v>HOUSI PAULISTA|RESIDENCIAL|499000.00</v>
      </c>
    </row>
    <row r="249" customFormat="false" ht="15" hidden="false" customHeight="true" outlineLevel="0" collapsed="false">
      <c r="A249" s="4" t="s">
        <v>313</v>
      </c>
      <c r="B249" s="4" t="s">
        <v>316</v>
      </c>
      <c r="C249" s="4" t="s">
        <v>47</v>
      </c>
      <c r="D249" s="4" t="s">
        <v>24</v>
      </c>
      <c r="E249" s="5" t="n">
        <v>20.28</v>
      </c>
      <c r="F249" s="6" t="n">
        <v>40173.39</v>
      </c>
      <c r="G249" s="6" t="n">
        <v>814716.3</v>
      </c>
      <c r="H249" s="6" t="n">
        <v>24605.52</v>
      </c>
      <c r="I249" s="6" t="n">
        <v>499000</v>
      </c>
      <c r="J249" s="7" t="n">
        <v>0.39</v>
      </c>
      <c r="K249" s="4" t="s">
        <v>38</v>
      </c>
      <c r="L249" s="4" t="s">
        <v>38</v>
      </c>
      <c r="M249" s="4"/>
      <c r="N249" s="4"/>
      <c r="O249" s="4"/>
      <c r="P249" s="4" t="s">
        <v>39</v>
      </c>
      <c r="Q249" s="4"/>
      <c r="R249" s="4"/>
      <c r="S249" s="4"/>
      <c r="T249" s="4" t="str">
        <f aca="false">A249&amp;"|"&amp;C249</f>
        <v>HOUSI PAULISTA|RESIDENCIAL</v>
      </c>
      <c r="U249" s="4" t="str">
        <f aca="false">T249&amp;"|"&amp;TEXT(I249,"0.00")</f>
        <v>HOUSI PAULISTA|RESIDENCIAL|499000.00</v>
      </c>
    </row>
    <row r="250" customFormat="false" ht="15" hidden="false" customHeight="true" outlineLevel="0" collapsed="false">
      <c r="A250" s="4" t="s">
        <v>196</v>
      </c>
      <c r="B250" s="4" t="s">
        <v>317</v>
      </c>
      <c r="C250" s="4" t="s">
        <v>318</v>
      </c>
      <c r="D250" s="4" t="s">
        <v>319</v>
      </c>
      <c r="E250" s="5" t="n">
        <v>24.86</v>
      </c>
      <c r="F250" s="6" t="n">
        <v>15431.89</v>
      </c>
      <c r="G250" s="6" t="n">
        <v>383636.74</v>
      </c>
      <c r="H250" s="6" t="n">
        <v>13888.7</v>
      </c>
      <c r="I250" s="6" t="n">
        <v>345273.07</v>
      </c>
      <c r="J250" s="7" t="n">
        <v>0.1</v>
      </c>
      <c r="K250" s="4" t="s">
        <v>320</v>
      </c>
      <c r="L250" s="4" t="s">
        <v>320</v>
      </c>
      <c r="M250" s="4"/>
      <c r="N250" s="4"/>
      <c r="O250" s="4"/>
      <c r="P250" s="4" t="s">
        <v>321</v>
      </c>
      <c r="Q250" s="8" t="s">
        <v>322</v>
      </c>
      <c r="R250" s="9" t="s">
        <v>323</v>
      </c>
      <c r="S250" s="9" t="s">
        <v>324</v>
      </c>
      <c r="T250" s="4" t="str">
        <f aca="false">A250&amp;"|"&amp;C250</f>
        <v>VITACON DOMINGOS DE MORAIS|HIS</v>
      </c>
      <c r="U250" s="4" t="str">
        <f aca="false">T250&amp;"|"&amp;TEXT(I250,"0.00")</f>
        <v>VITACON DOMINGOS DE MORAIS|HIS|345273.07</v>
      </c>
    </row>
    <row r="251" customFormat="false" ht="15" hidden="false" customHeight="true" outlineLevel="0" collapsed="false">
      <c r="A251" s="4" t="s">
        <v>196</v>
      </c>
      <c r="B251" s="4" t="s">
        <v>325</v>
      </c>
      <c r="C251" s="4" t="s">
        <v>318</v>
      </c>
      <c r="D251" s="4" t="s">
        <v>319</v>
      </c>
      <c r="E251" s="5" t="n">
        <v>32.47</v>
      </c>
      <c r="F251" s="6" t="n">
        <v>11815.11</v>
      </c>
      <c r="G251" s="6" t="n">
        <v>383636.74</v>
      </c>
      <c r="H251" s="6" t="n">
        <v>11815.11</v>
      </c>
      <c r="I251" s="6" t="n">
        <v>383636.74</v>
      </c>
      <c r="J251" s="7" t="n">
        <v>0</v>
      </c>
      <c r="K251" s="4" t="s">
        <v>320</v>
      </c>
      <c r="L251" s="4" t="s">
        <v>320</v>
      </c>
      <c r="M251" s="4"/>
      <c r="N251" s="4"/>
      <c r="O251" s="4"/>
      <c r="P251" s="4" t="s">
        <v>321</v>
      </c>
      <c r="Q251" s="8" t="s">
        <v>322</v>
      </c>
      <c r="R251" s="9" t="s">
        <v>323</v>
      </c>
      <c r="S251" s="9" t="s">
        <v>324</v>
      </c>
      <c r="T251" s="4" t="str">
        <f aca="false">A251&amp;"|"&amp;C251</f>
        <v>VITACON DOMINGOS DE MORAIS|HIS</v>
      </c>
      <c r="U251" s="4" t="str">
        <f aca="false">T251&amp;"|"&amp;TEXT(I251,"0.00")</f>
        <v>VITACON DOMINGOS DE MORAIS|HIS|383636.74</v>
      </c>
    </row>
    <row r="252" customFormat="false" ht="15" hidden="false" customHeight="true" outlineLevel="0" collapsed="false">
      <c r="A252" s="4" t="s">
        <v>196</v>
      </c>
      <c r="B252" s="4" t="s">
        <v>326</v>
      </c>
      <c r="C252" s="4" t="s">
        <v>318</v>
      </c>
      <c r="D252" s="4" t="s">
        <v>319</v>
      </c>
      <c r="E252" s="5" t="n">
        <v>24.19</v>
      </c>
      <c r="F252" s="6" t="n">
        <v>15859.31</v>
      </c>
      <c r="G252" s="6" t="n">
        <v>383636.74</v>
      </c>
      <c r="H252" s="6" t="n">
        <v>14273.38</v>
      </c>
      <c r="I252" s="6" t="n">
        <v>345273.07</v>
      </c>
      <c r="J252" s="7" t="n">
        <v>0.1</v>
      </c>
      <c r="K252" s="4" t="s">
        <v>320</v>
      </c>
      <c r="L252" s="4" t="s">
        <v>320</v>
      </c>
      <c r="M252" s="4"/>
      <c r="N252" s="4"/>
      <c r="O252" s="4"/>
      <c r="P252" s="4" t="s">
        <v>321</v>
      </c>
      <c r="Q252" s="8" t="s">
        <v>322</v>
      </c>
      <c r="R252" s="9" t="s">
        <v>323</v>
      </c>
      <c r="S252" s="9" t="s">
        <v>324</v>
      </c>
      <c r="T252" s="4" t="str">
        <f aca="false">A252&amp;"|"&amp;C252</f>
        <v>VITACON DOMINGOS DE MORAIS|HIS</v>
      </c>
      <c r="U252" s="4" t="str">
        <f aca="false">T252&amp;"|"&amp;TEXT(I252,"0.00")</f>
        <v>VITACON DOMINGOS DE MORAIS|HIS|345273.07</v>
      </c>
    </row>
    <row r="253" customFormat="false" ht="15" hidden="false" customHeight="true" outlineLevel="0" collapsed="false">
      <c r="A253" s="4" t="s">
        <v>196</v>
      </c>
      <c r="B253" s="4" t="s">
        <v>327</v>
      </c>
      <c r="C253" s="4" t="s">
        <v>318</v>
      </c>
      <c r="D253" s="4" t="s">
        <v>319</v>
      </c>
      <c r="E253" s="5" t="n">
        <v>24.29</v>
      </c>
      <c r="F253" s="6" t="n">
        <v>15794.02</v>
      </c>
      <c r="G253" s="6" t="n">
        <v>383636.74</v>
      </c>
      <c r="H253" s="6" t="n">
        <v>14214.62</v>
      </c>
      <c r="I253" s="6" t="n">
        <v>345273.07</v>
      </c>
      <c r="J253" s="7" t="n">
        <v>0.1</v>
      </c>
      <c r="K253" s="4" t="s">
        <v>320</v>
      </c>
      <c r="L253" s="4" t="s">
        <v>320</v>
      </c>
      <c r="M253" s="4"/>
      <c r="N253" s="4"/>
      <c r="O253" s="4"/>
      <c r="P253" s="4" t="s">
        <v>321</v>
      </c>
      <c r="Q253" s="8" t="s">
        <v>322</v>
      </c>
      <c r="R253" s="9" t="s">
        <v>323</v>
      </c>
      <c r="S253" s="9" t="s">
        <v>324</v>
      </c>
      <c r="T253" s="4" t="str">
        <f aca="false">A253&amp;"|"&amp;C253</f>
        <v>VITACON DOMINGOS DE MORAIS|HIS</v>
      </c>
      <c r="U253" s="4" t="str">
        <f aca="false">T253&amp;"|"&amp;TEXT(I253,"0.00")</f>
        <v>VITACON DOMINGOS DE MORAIS|HIS|345273.07</v>
      </c>
    </row>
    <row r="254" customFormat="false" ht="15" hidden="false" customHeight="true" outlineLevel="0" collapsed="false">
      <c r="A254" s="4" t="s">
        <v>196</v>
      </c>
      <c r="B254" s="4" t="s">
        <v>328</v>
      </c>
      <c r="C254" s="4" t="s">
        <v>318</v>
      </c>
      <c r="D254" s="4" t="s">
        <v>319</v>
      </c>
      <c r="E254" s="5" t="n">
        <v>27.37</v>
      </c>
      <c r="F254" s="6" t="n">
        <v>14016.69</v>
      </c>
      <c r="G254" s="6" t="n">
        <v>383636.74</v>
      </c>
      <c r="H254" s="6" t="n">
        <v>13456.02</v>
      </c>
      <c r="I254" s="6" t="n">
        <v>368291.27</v>
      </c>
      <c r="J254" s="7" t="n">
        <v>0.04</v>
      </c>
      <c r="K254" s="4" t="s">
        <v>320</v>
      </c>
      <c r="L254" s="4" t="s">
        <v>320</v>
      </c>
      <c r="M254" s="4"/>
      <c r="N254" s="4"/>
      <c r="O254" s="4"/>
      <c r="P254" s="4" t="s">
        <v>321</v>
      </c>
      <c r="Q254" s="8" t="s">
        <v>322</v>
      </c>
      <c r="R254" s="9" t="s">
        <v>323</v>
      </c>
      <c r="S254" s="9" t="s">
        <v>324</v>
      </c>
      <c r="T254" s="4" t="str">
        <f aca="false">A254&amp;"|"&amp;C254</f>
        <v>VITACON DOMINGOS DE MORAIS|HIS</v>
      </c>
      <c r="U254" s="4" t="str">
        <f aca="false">T254&amp;"|"&amp;TEXT(I254,"0.00")</f>
        <v>VITACON DOMINGOS DE MORAIS|HIS|368291.27</v>
      </c>
    </row>
    <row r="255" customFormat="false" ht="15" hidden="false" customHeight="true" outlineLevel="0" collapsed="false">
      <c r="A255" s="4" t="s">
        <v>196</v>
      </c>
      <c r="B255" s="4" t="s">
        <v>329</v>
      </c>
      <c r="C255" s="4" t="s">
        <v>318</v>
      </c>
      <c r="D255" s="4" t="s">
        <v>319</v>
      </c>
      <c r="E255" s="5" t="n">
        <v>24.72</v>
      </c>
      <c r="F255" s="6" t="n">
        <v>15519.29</v>
      </c>
      <c r="G255" s="6" t="n">
        <v>383636.74</v>
      </c>
      <c r="H255" s="6" t="n">
        <v>13967.36</v>
      </c>
      <c r="I255" s="6" t="n">
        <v>345273.07</v>
      </c>
      <c r="J255" s="7" t="n">
        <v>0.1</v>
      </c>
      <c r="K255" s="4" t="s">
        <v>320</v>
      </c>
      <c r="L255" s="4" t="s">
        <v>320</v>
      </c>
      <c r="M255" s="4"/>
      <c r="N255" s="4"/>
      <c r="O255" s="4"/>
      <c r="P255" s="4" t="s">
        <v>321</v>
      </c>
      <c r="Q255" s="8" t="s">
        <v>322</v>
      </c>
      <c r="R255" s="9" t="s">
        <v>323</v>
      </c>
      <c r="S255" s="9" t="s">
        <v>324</v>
      </c>
      <c r="T255" s="4" t="str">
        <f aca="false">A255&amp;"|"&amp;C255</f>
        <v>VITACON DOMINGOS DE MORAIS|HIS</v>
      </c>
      <c r="U255" s="4" t="str">
        <f aca="false">T255&amp;"|"&amp;TEXT(I255,"0.00")</f>
        <v>VITACON DOMINGOS DE MORAIS|HIS|345273.07</v>
      </c>
    </row>
    <row r="256" customFormat="false" ht="15" hidden="false" customHeight="true" outlineLevel="0" collapsed="false">
      <c r="A256" s="4" t="s">
        <v>196</v>
      </c>
      <c r="B256" s="4" t="s">
        <v>330</v>
      </c>
      <c r="C256" s="4" t="s">
        <v>318</v>
      </c>
      <c r="D256" s="4" t="s">
        <v>319</v>
      </c>
      <c r="E256" s="5" t="n">
        <v>24.29</v>
      </c>
      <c r="F256" s="6" t="n">
        <v>15794.02</v>
      </c>
      <c r="G256" s="6" t="n">
        <v>383636.74</v>
      </c>
      <c r="H256" s="6" t="n">
        <v>14214.62</v>
      </c>
      <c r="I256" s="6" t="n">
        <v>345273.07</v>
      </c>
      <c r="J256" s="7" t="n">
        <v>0.1</v>
      </c>
      <c r="K256" s="4" t="s">
        <v>320</v>
      </c>
      <c r="L256" s="4" t="s">
        <v>320</v>
      </c>
      <c r="M256" s="4"/>
      <c r="N256" s="4"/>
      <c r="O256" s="4"/>
      <c r="P256" s="4" t="s">
        <v>321</v>
      </c>
      <c r="Q256" s="8" t="s">
        <v>322</v>
      </c>
      <c r="R256" s="9" t="s">
        <v>323</v>
      </c>
      <c r="S256" s="9" t="s">
        <v>324</v>
      </c>
      <c r="T256" s="4" t="str">
        <f aca="false">A256&amp;"|"&amp;C256</f>
        <v>VITACON DOMINGOS DE MORAIS|HIS</v>
      </c>
      <c r="U256" s="4" t="str">
        <f aca="false">T256&amp;"|"&amp;TEXT(I256,"0.00")</f>
        <v>VITACON DOMINGOS DE MORAIS|HIS|345273.07</v>
      </c>
    </row>
    <row r="257" customFormat="false" ht="15" hidden="false" customHeight="true" outlineLevel="0" collapsed="false">
      <c r="A257" s="4" t="s">
        <v>196</v>
      </c>
      <c r="B257" s="4" t="s">
        <v>331</v>
      </c>
      <c r="C257" s="4" t="s">
        <v>318</v>
      </c>
      <c r="D257" s="4" t="s">
        <v>319</v>
      </c>
      <c r="E257" s="5" t="n">
        <v>24.19</v>
      </c>
      <c r="F257" s="6" t="n">
        <v>15859.31</v>
      </c>
      <c r="G257" s="6" t="n">
        <v>383636.74</v>
      </c>
      <c r="H257" s="6" t="n">
        <v>14273.38</v>
      </c>
      <c r="I257" s="6" t="n">
        <v>345273.07</v>
      </c>
      <c r="J257" s="7" t="n">
        <v>0.1</v>
      </c>
      <c r="K257" s="4" t="s">
        <v>320</v>
      </c>
      <c r="L257" s="4" t="s">
        <v>320</v>
      </c>
      <c r="M257" s="4"/>
      <c r="N257" s="4"/>
      <c r="O257" s="4"/>
      <c r="P257" s="4" t="s">
        <v>321</v>
      </c>
      <c r="Q257" s="8" t="s">
        <v>322</v>
      </c>
      <c r="R257" s="9" t="s">
        <v>323</v>
      </c>
      <c r="S257" s="9" t="s">
        <v>324</v>
      </c>
      <c r="T257" s="4" t="str">
        <f aca="false">A257&amp;"|"&amp;C257</f>
        <v>VITACON DOMINGOS DE MORAIS|HIS</v>
      </c>
      <c r="U257" s="4" t="str">
        <f aca="false">T257&amp;"|"&amp;TEXT(I257,"0.00")</f>
        <v>VITACON DOMINGOS DE MORAIS|HIS|345273.07</v>
      </c>
    </row>
    <row r="258" customFormat="false" ht="15" hidden="false" customHeight="true" outlineLevel="0" collapsed="false">
      <c r="A258" s="4" t="s">
        <v>196</v>
      </c>
      <c r="B258" s="4" t="s">
        <v>332</v>
      </c>
      <c r="C258" s="4" t="s">
        <v>318</v>
      </c>
      <c r="D258" s="4" t="s">
        <v>319</v>
      </c>
      <c r="E258" s="5" t="n">
        <v>32.33</v>
      </c>
      <c r="F258" s="6" t="n">
        <v>11866.28</v>
      </c>
      <c r="G258" s="6" t="n">
        <v>383636.74</v>
      </c>
      <c r="H258" s="6" t="n">
        <v>11866.28</v>
      </c>
      <c r="I258" s="6" t="n">
        <v>383636.74</v>
      </c>
      <c r="J258" s="7" t="n">
        <v>0</v>
      </c>
      <c r="K258" s="4" t="s">
        <v>320</v>
      </c>
      <c r="L258" s="4" t="s">
        <v>320</v>
      </c>
      <c r="M258" s="4"/>
      <c r="N258" s="4"/>
      <c r="O258" s="4"/>
      <c r="P258" s="4" t="s">
        <v>321</v>
      </c>
      <c r="Q258" s="8" t="s">
        <v>322</v>
      </c>
      <c r="R258" s="9" t="s">
        <v>323</v>
      </c>
      <c r="S258" s="9" t="s">
        <v>324</v>
      </c>
      <c r="T258" s="4" t="str">
        <f aca="false">A258&amp;"|"&amp;C258</f>
        <v>VITACON DOMINGOS DE MORAIS|HIS</v>
      </c>
      <c r="U258" s="4" t="str">
        <f aca="false">T258&amp;"|"&amp;TEXT(I258,"0.00")</f>
        <v>VITACON DOMINGOS DE MORAIS|HIS|383636.74</v>
      </c>
    </row>
    <row r="259" customFormat="false" ht="15" hidden="false" customHeight="true" outlineLevel="0" collapsed="false">
      <c r="A259" s="4" t="s">
        <v>196</v>
      </c>
      <c r="B259" s="4" t="s">
        <v>333</v>
      </c>
      <c r="C259" s="4" t="s">
        <v>318</v>
      </c>
      <c r="D259" s="4" t="s">
        <v>319</v>
      </c>
      <c r="E259" s="5" t="n">
        <v>24.72</v>
      </c>
      <c r="F259" s="6" t="n">
        <v>16950.27</v>
      </c>
      <c r="G259" s="6" t="n">
        <v>419010.77</v>
      </c>
      <c r="H259" s="6" t="n">
        <v>15255.25</v>
      </c>
      <c r="I259" s="6" t="n">
        <v>377109.69</v>
      </c>
      <c r="J259" s="7" t="n">
        <v>0.1</v>
      </c>
      <c r="K259" s="4" t="s">
        <v>320</v>
      </c>
      <c r="L259" s="4" t="s">
        <v>320</v>
      </c>
      <c r="M259" s="4"/>
      <c r="N259" s="4"/>
      <c r="O259" s="4"/>
      <c r="P259" s="4" t="s">
        <v>321</v>
      </c>
      <c r="Q259" s="8" t="s">
        <v>322</v>
      </c>
      <c r="R259" s="9" t="s">
        <v>323</v>
      </c>
      <c r="S259" s="9" t="s">
        <v>324</v>
      </c>
      <c r="T259" s="4" t="str">
        <f aca="false">A259&amp;"|"&amp;C259</f>
        <v>VITACON DOMINGOS DE MORAIS|HIS</v>
      </c>
      <c r="U259" s="4" t="str">
        <f aca="false">T259&amp;"|"&amp;TEXT(I259,"0.00")</f>
        <v>VITACON DOMINGOS DE MORAIS|HIS|377109.69</v>
      </c>
    </row>
    <row r="260" customFormat="false" ht="15" hidden="false" customHeight="true" outlineLevel="0" collapsed="false">
      <c r="A260" s="4" t="s">
        <v>196</v>
      </c>
      <c r="B260" s="4" t="s">
        <v>334</v>
      </c>
      <c r="C260" s="4" t="s">
        <v>318</v>
      </c>
      <c r="D260" s="4" t="s">
        <v>319</v>
      </c>
      <c r="E260" s="5" t="n">
        <v>24.57</v>
      </c>
      <c r="F260" s="6" t="n">
        <v>15614.03</v>
      </c>
      <c r="G260" s="6" t="n">
        <v>383636.74</v>
      </c>
      <c r="H260" s="6" t="n">
        <v>14052.63</v>
      </c>
      <c r="I260" s="6" t="n">
        <v>345273.07</v>
      </c>
      <c r="J260" s="7" t="n">
        <v>0.1</v>
      </c>
      <c r="K260" s="4" t="s">
        <v>320</v>
      </c>
      <c r="L260" s="4" t="s">
        <v>320</v>
      </c>
      <c r="M260" s="4"/>
      <c r="N260" s="4"/>
      <c r="O260" s="4"/>
      <c r="P260" s="4" t="s">
        <v>321</v>
      </c>
      <c r="Q260" s="8" t="s">
        <v>322</v>
      </c>
      <c r="R260" s="9" t="s">
        <v>323</v>
      </c>
      <c r="S260" s="9" t="s">
        <v>324</v>
      </c>
      <c r="T260" s="4" t="str">
        <f aca="false">A260&amp;"|"&amp;C260</f>
        <v>VITACON DOMINGOS DE MORAIS|HIS</v>
      </c>
      <c r="U260" s="4" t="str">
        <f aca="false">T260&amp;"|"&amp;TEXT(I260,"0.00")</f>
        <v>VITACON DOMINGOS DE MORAIS|HIS|345273.07</v>
      </c>
    </row>
    <row r="261" customFormat="false" ht="15" hidden="false" customHeight="true" outlineLevel="0" collapsed="false">
      <c r="A261" s="4" t="s">
        <v>196</v>
      </c>
      <c r="B261" s="4" t="s">
        <v>335</v>
      </c>
      <c r="C261" s="4" t="s">
        <v>318</v>
      </c>
      <c r="D261" s="4" t="s">
        <v>319</v>
      </c>
      <c r="E261" s="5" t="n">
        <v>24.67</v>
      </c>
      <c r="F261" s="6" t="n">
        <v>16981.47</v>
      </c>
      <c r="G261" s="6" t="n">
        <v>418932.91</v>
      </c>
      <c r="H261" s="6" t="n">
        <v>15283.32</v>
      </c>
      <c r="I261" s="6" t="n">
        <v>377039.62</v>
      </c>
      <c r="J261" s="7" t="n">
        <v>0.1</v>
      </c>
      <c r="K261" s="4" t="s">
        <v>320</v>
      </c>
      <c r="L261" s="4" t="s">
        <v>320</v>
      </c>
      <c r="M261" s="4"/>
      <c r="N261" s="4"/>
      <c r="O261" s="4"/>
      <c r="P261" s="4" t="s">
        <v>321</v>
      </c>
      <c r="Q261" s="8" t="s">
        <v>322</v>
      </c>
      <c r="R261" s="9" t="s">
        <v>323</v>
      </c>
      <c r="S261" s="9" t="s">
        <v>324</v>
      </c>
      <c r="T261" s="4" t="str">
        <f aca="false">A261&amp;"|"&amp;C261</f>
        <v>VITACON DOMINGOS DE MORAIS|HIS</v>
      </c>
      <c r="U261" s="4" t="str">
        <f aca="false">T261&amp;"|"&amp;TEXT(I261,"0.00")</f>
        <v>VITACON DOMINGOS DE MORAIS|HIS|377039.62</v>
      </c>
    </row>
    <row r="262" customFormat="false" ht="15" hidden="false" customHeight="true" outlineLevel="0" collapsed="false">
      <c r="A262" s="4" t="s">
        <v>196</v>
      </c>
      <c r="B262" s="4" t="s">
        <v>336</v>
      </c>
      <c r="C262" s="4" t="s">
        <v>337</v>
      </c>
      <c r="D262" s="4" t="s">
        <v>319</v>
      </c>
      <c r="E262" s="5" t="n">
        <v>24.72</v>
      </c>
      <c r="F262" s="6" t="n">
        <v>16983.63</v>
      </c>
      <c r="G262" s="6" t="n">
        <v>419835.39</v>
      </c>
      <c r="H262" s="6" t="n">
        <v>16983.63</v>
      </c>
      <c r="I262" s="6" t="n">
        <v>419835.39</v>
      </c>
      <c r="J262" s="7" t="n">
        <v>0</v>
      </c>
      <c r="K262" s="4" t="s">
        <v>320</v>
      </c>
      <c r="L262" s="4" t="s">
        <v>320</v>
      </c>
      <c r="M262" s="4"/>
      <c r="N262" s="4"/>
      <c r="O262" s="4"/>
      <c r="P262" s="4" t="s">
        <v>321</v>
      </c>
      <c r="Q262" s="8" t="s">
        <v>322</v>
      </c>
      <c r="R262" s="9" t="s">
        <v>323</v>
      </c>
      <c r="S262" s="9" t="s">
        <v>324</v>
      </c>
      <c r="T262" s="4" t="str">
        <f aca="false">A262&amp;"|"&amp;C262</f>
        <v>VITACON DOMINGOS DE MORAIS|HMP</v>
      </c>
      <c r="U262" s="4" t="str">
        <f aca="false">T262&amp;"|"&amp;TEXT(I262,"0.00")</f>
        <v>VITACON DOMINGOS DE MORAIS|HMP|419835.39</v>
      </c>
    </row>
    <row r="263" customFormat="false" ht="15" hidden="false" customHeight="true" outlineLevel="0" collapsed="false">
      <c r="A263" s="4" t="s">
        <v>196</v>
      </c>
      <c r="B263" s="4" t="s">
        <v>338</v>
      </c>
      <c r="C263" s="4" t="s">
        <v>337</v>
      </c>
      <c r="D263" s="4" t="s">
        <v>319</v>
      </c>
      <c r="E263" s="5" t="n">
        <v>24.57</v>
      </c>
      <c r="F263" s="6" t="n">
        <v>17077.41</v>
      </c>
      <c r="G263" s="6" t="n">
        <v>419591.98</v>
      </c>
      <c r="H263" s="6" t="n">
        <v>17077.41</v>
      </c>
      <c r="I263" s="6" t="n">
        <v>419591.98</v>
      </c>
      <c r="J263" s="7" t="n">
        <v>0</v>
      </c>
      <c r="K263" s="4" t="s">
        <v>320</v>
      </c>
      <c r="L263" s="4" t="s">
        <v>320</v>
      </c>
      <c r="M263" s="4"/>
      <c r="N263" s="4"/>
      <c r="O263" s="4"/>
      <c r="P263" s="4" t="s">
        <v>321</v>
      </c>
      <c r="Q263" s="8" t="s">
        <v>322</v>
      </c>
      <c r="R263" s="9" t="s">
        <v>323</v>
      </c>
      <c r="S263" s="9" t="s">
        <v>324</v>
      </c>
      <c r="T263" s="4" t="str">
        <f aca="false">A263&amp;"|"&amp;C263</f>
        <v>VITACON DOMINGOS DE MORAIS|HMP</v>
      </c>
      <c r="U263" s="4" t="str">
        <f aca="false">T263&amp;"|"&amp;TEXT(I263,"0.00")</f>
        <v>VITACON DOMINGOS DE MORAIS|HMP|419591.98</v>
      </c>
    </row>
    <row r="264" customFormat="false" ht="15" hidden="false" customHeight="true" outlineLevel="0" collapsed="false">
      <c r="A264" s="4" t="s">
        <v>196</v>
      </c>
      <c r="B264" s="4" t="s">
        <v>339</v>
      </c>
      <c r="C264" s="4" t="s">
        <v>337</v>
      </c>
      <c r="D264" s="4" t="s">
        <v>319</v>
      </c>
      <c r="E264" s="5" t="n">
        <v>24.57</v>
      </c>
      <c r="F264" s="6" t="n">
        <v>17059.79</v>
      </c>
      <c r="G264" s="6" t="n">
        <v>419158.97</v>
      </c>
      <c r="H264" s="6" t="n">
        <v>17059.79</v>
      </c>
      <c r="I264" s="6" t="n">
        <v>419158.97</v>
      </c>
      <c r="J264" s="7" t="n">
        <v>0</v>
      </c>
      <c r="K264" s="4" t="s">
        <v>320</v>
      </c>
      <c r="L264" s="4" t="s">
        <v>320</v>
      </c>
      <c r="M264" s="4"/>
      <c r="N264" s="4"/>
      <c r="O264" s="4"/>
      <c r="P264" s="4" t="s">
        <v>321</v>
      </c>
      <c r="Q264" s="8" t="s">
        <v>322</v>
      </c>
      <c r="R264" s="9" t="s">
        <v>323</v>
      </c>
      <c r="S264" s="9" t="s">
        <v>324</v>
      </c>
      <c r="T264" s="4" t="str">
        <f aca="false">A264&amp;"|"&amp;C264</f>
        <v>VITACON DOMINGOS DE MORAIS|HMP</v>
      </c>
      <c r="U264" s="4" t="str">
        <f aca="false">T264&amp;"|"&amp;TEXT(I264,"0.00")</f>
        <v>VITACON DOMINGOS DE MORAIS|HMP|419158.97</v>
      </c>
    </row>
    <row r="265" customFormat="false" ht="15" hidden="false" customHeight="true" outlineLevel="0" collapsed="false">
      <c r="A265" s="4" t="s">
        <v>196</v>
      </c>
      <c r="B265" s="4" t="s">
        <v>340</v>
      </c>
      <c r="C265" s="4" t="s">
        <v>337</v>
      </c>
      <c r="D265" s="4" t="s">
        <v>319</v>
      </c>
      <c r="E265" s="5" t="n">
        <v>24.86</v>
      </c>
      <c r="F265" s="6" t="n">
        <v>16879.17</v>
      </c>
      <c r="G265" s="6" t="n">
        <v>419616.29</v>
      </c>
      <c r="H265" s="6" t="n">
        <v>16879.17</v>
      </c>
      <c r="I265" s="6" t="n">
        <v>419616.29</v>
      </c>
      <c r="J265" s="7" t="n">
        <v>0</v>
      </c>
      <c r="K265" s="4" t="s">
        <v>320</v>
      </c>
      <c r="L265" s="4" t="s">
        <v>320</v>
      </c>
      <c r="M265" s="4"/>
      <c r="N265" s="4"/>
      <c r="O265" s="4"/>
      <c r="P265" s="4" t="s">
        <v>321</v>
      </c>
      <c r="Q265" s="8" t="s">
        <v>322</v>
      </c>
      <c r="R265" s="9" t="s">
        <v>323</v>
      </c>
      <c r="S265" s="9" t="s">
        <v>324</v>
      </c>
      <c r="T265" s="4" t="str">
        <f aca="false">A265&amp;"|"&amp;C265</f>
        <v>VITACON DOMINGOS DE MORAIS|HMP</v>
      </c>
      <c r="U265" s="4" t="str">
        <f aca="false">T265&amp;"|"&amp;TEXT(I265,"0.00")</f>
        <v>VITACON DOMINGOS DE MORAIS|HMP|419616.29</v>
      </c>
    </row>
    <row r="266" customFormat="false" ht="15" hidden="false" customHeight="true" outlineLevel="0" collapsed="false">
      <c r="A266" s="4" t="s">
        <v>196</v>
      </c>
      <c r="B266" s="4" t="s">
        <v>341</v>
      </c>
      <c r="C266" s="4" t="s">
        <v>337</v>
      </c>
      <c r="D266" s="4" t="s">
        <v>319</v>
      </c>
      <c r="E266" s="5" t="n">
        <v>32.33</v>
      </c>
      <c r="F266" s="6" t="n">
        <v>14010.72</v>
      </c>
      <c r="G266" s="6" t="n">
        <v>452966.57</v>
      </c>
      <c r="H266" s="6" t="n">
        <v>14010.72</v>
      </c>
      <c r="I266" s="6" t="n">
        <v>452966.57</v>
      </c>
      <c r="J266" s="7" t="n">
        <v>0</v>
      </c>
      <c r="K266" s="4" t="s">
        <v>320</v>
      </c>
      <c r="L266" s="4" t="s">
        <v>320</v>
      </c>
      <c r="M266" s="4"/>
      <c r="N266" s="4"/>
      <c r="O266" s="4"/>
      <c r="P266" s="4" t="s">
        <v>321</v>
      </c>
      <c r="Q266" s="8" t="s">
        <v>322</v>
      </c>
      <c r="R266" s="9" t="s">
        <v>323</v>
      </c>
      <c r="S266" s="9" t="s">
        <v>324</v>
      </c>
      <c r="T266" s="4" t="str">
        <f aca="false">A266&amp;"|"&amp;C266</f>
        <v>VITACON DOMINGOS DE MORAIS|HMP</v>
      </c>
      <c r="U266" s="4" t="str">
        <f aca="false">T266&amp;"|"&amp;TEXT(I266,"0.00")</f>
        <v>VITACON DOMINGOS DE MORAIS|HMP|452966.57</v>
      </c>
    </row>
    <row r="267" customFormat="false" ht="15" hidden="false" customHeight="true" outlineLevel="0" collapsed="false">
      <c r="A267" s="4" t="s">
        <v>196</v>
      </c>
      <c r="B267" s="4" t="s">
        <v>342</v>
      </c>
      <c r="C267" s="4" t="s">
        <v>337</v>
      </c>
      <c r="D267" s="4" t="s">
        <v>319</v>
      </c>
      <c r="E267" s="5" t="n">
        <v>24.86</v>
      </c>
      <c r="F267" s="6" t="n">
        <v>16912.26</v>
      </c>
      <c r="G267" s="6" t="n">
        <v>420438.87</v>
      </c>
      <c r="H267" s="6" t="n">
        <v>16912.26</v>
      </c>
      <c r="I267" s="6" t="n">
        <v>420438.87</v>
      </c>
      <c r="J267" s="7" t="n">
        <v>0</v>
      </c>
      <c r="K267" s="4" t="s">
        <v>320</v>
      </c>
      <c r="L267" s="4" t="s">
        <v>320</v>
      </c>
      <c r="M267" s="4"/>
      <c r="N267" s="4"/>
      <c r="O267" s="4"/>
      <c r="P267" s="4" t="s">
        <v>321</v>
      </c>
      <c r="Q267" s="8" t="s">
        <v>322</v>
      </c>
      <c r="R267" s="9" t="s">
        <v>323</v>
      </c>
      <c r="S267" s="9" t="s">
        <v>324</v>
      </c>
      <c r="T267" s="4" t="str">
        <f aca="false">A267&amp;"|"&amp;C267</f>
        <v>VITACON DOMINGOS DE MORAIS|HMP</v>
      </c>
      <c r="U267" s="4" t="str">
        <f aca="false">T267&amp;"|"&amp;TEXT(I267,"0.00")</f>
        <v>VITACON DOMINGOS DE MORAIS|HMP|420438.87</v>
      </c>
    </row>
    <row r="268" customFormat="false" ht="15" hidden="false" customHeight="true" outlineLevel="0" collapsed="false">
      <c r="A268" s="4" t="s">
        <v>196</v>
      </c>
      <c r="B268" s="4" t="s">
        <v>343</v>
      </c>
      <c r="C268" s="4" t="s">
        <v>337</v>
      </c>
      <c r="D268" s="4" t="s">
        <v>319</v>
      </c>
      <c r="E268" s="5" t="n">
        <v>24.57</v>
      </c>
      <c r="F268" s="6" t="n">
        <v>17126.67</v>
      </c>
      <c r="G268" s="6" t="n">
        <v>420802.32</v>
      </c>
      <c r="H268" s="6" t="n">
        <v>17126.67</v>
      </c>
      <c r="I268" s="6" t="n">
        <v>420802.32</v>
      </c>
      <c r="J268" s="7" t="n">
        <v>0</v>
      </c>
      <c r="K268" s="4" t="s">
        <v>320</v>
      </c>
      <c r="L268" s="4" t="s">
        <v>320</v>
      </c>
      <c r="M268" s="4"/>
      <c r="N268" s="4"/>
      <c r="O268" s="4"/>
      <c r="P268" s="4" t="s">
        <v>321</v>
      </c>
      <c r="Q268" s="8" t="s">
        <v>322</v>
      </c>
      <c r="R268" s="9" t="s">
        <v>323</v>
      </c>
      <c r="S268" s="9" t="s">
        <v>324</v>
      </c>
      <c r="T268" s="4" t="str">
        <f aca="false">A268&amp;"|"&amp;C268</f>
        <v>VITACON DOMINGOS DE MORAIS|HMP</v>
      </c>
      <c r="U268" s="4" t="str">
        <f aca="false">T268&amp;"|"&amp;TEXT(I268,"0.00")</f>
        <v>VITACON DOMINGOS DE MORAIS|HMP|420802.32</v>
      </c>
    </row>
    <row r="269" customFormat="false" ht="15" hidden="false" customHeight="true" outlineLevel="0" collapsed="false">
      <c r="A269" s="4" t="s">
        <v>196</v>
      </c>
      <c r="B269" s="4" t="s">
        <v>344</v>
      </c>
      <c r="C269" s="4" t="s">
        <v>337</v>
      </c>
      <c r="D269" s="4" t="s">
        <v>319</v>
      </c>
      <c r="E269" s="5" t="n">
        <v>24.67</v>
      </c>
      <c r="F269" s="6" t="n">
        <v>17063.97</v>
      </c>
      <c r="G269" s="6" t="n">
        <v>420968.19</v>
      </c>
      <c r="H269" s="6" t="n">
        <v>17063.97</v>
      </c>
      <c r="I269" s="6" t="n">
        <v>420968.19</v>
      </c>
      <c r="J269" s="7" t="n">
        <v>0</v>
      </c>
      <c r="K269" s="4" t="s">
        <v>320</v>
      </c>
      <c r="L269" s="4" t="s">
        <v>320</v>
      </c>
      <c r="M269" s="4"/>
      <c r="N269" s="4"/>
      <c r="O269" s="4"/>
      <c r="P269" s="4" t="s">
        <v>321</v>
      </c>
      <c r="Q269" s="8" t="s">
        <v>322</v>
      </c>
      <c r="R269" s="9" t="s">
        <v>323</v>
      </c>
      <c r="S269" s="9" t="s">
        <v>324</v>
      </c>
      <c r="T269" s="4" t="str">
        <f aca="false">A269&amp;"|"&amp;C269</f>
        <v>VITACON DOMINGOS DE MORAIS|HMP</v>
      </c>
      <c r="U269" s="4" t="str">
        <f aca="false">T269&amp;"|"&amp;TEXT(I269,"0.00")</f>
        <v>VITACON DOMINGOS DE MORAIS|HMP|420968.19</v>
      </c>
    </row>
    <row r="270" customFormat="false" ht="15" hidden="false" customHeight="true" outlineLevel="0" collapsed="false">
      <c r="A270" s="4" t="s">
        <v>196</v>
      </c>
      <c r="B270" s="4" t="s">
        <v>345</v>
      </c>
      <c r="C270" s="4" t="s">
        <v>337</v>
      </c>
      <c r="D270" s="4" t="s">
        <v>319</v>
      </c>
      <c r="E270" s="5" t="n">
        <v>32.48</v>
      </c>
      <c r="F270" s="6" t="n">
        <v>14041.69</v>
      </c>
      <c r="G270" s="6" t="n">
        <v>456074.11</v>
      </c>
      <c r="H270" s="6" t="n">
        <v>14041.69</v>
      </c>
      <c r="I270" s="6" t="n">
        <v>456074.11</v>
      </c>
      <c r="J270" s="7" t="n">
        <v>0</v>
      </c>
      <c r="K270" s="4" t="s">
        <v>320</v>
      </c>
      <c r="L270" s="4" t="s">
        <v>320</v>
      </c>
      <c r="M270" s="4"/>
      <c r="N270" s="4"/>
      <c r="O270" s="4"/>
      <c r="P270" s="4" t="s">
        <v>321</v>
      </c>
      <c r="Q270" s="8" t="s">
        <v>322</v>
      </c>
      <c r="R270" s="9" t="s">
        <v>323</v>
      </c>
      <c r="S270" s="9" t="s">
        <v>324</v>
      </c>
      <c r="T270" s="4" t="str">
        <f aca="false">A270&amp;"|"&amp;C270</f>
        <v>VITACON DOMINGOS DE MORAIS|HMP</v>
      </c>
      <c r="U270" s="4" t="str">
        <f aca="false">T270&amp;"|"&amp;TEXT(I270,"0.00")</f>
        <v>VITACON DOMINGOS DE MORAIS|HMP|456074.11</v>
      </c>
    </row>
    <row r="271" customFormat="false" ht="15" hidden="false" customHeight="true" outlineLevel="0" collapsed="false">
      <c r="A271" s="4" t="s">
        <v>196</v>
      </c>
      <c r="B271" s="4" t="s">
        <v>346</v>
      </c>
      <c r="C271" s="4" t="s">
        <v>337</v>
      </c>
      <c r="D271" s="4" t="s">
        <v>319</v>
      </c>
      <c r="E271" s="5" t="n">
        <v>32.33</v>
      </c>
      <c r="F271" s="6" t="n">
        <v>14092.96</v>
      </c>
      <c r="G271" s="6" t="n">
        <v>455625.26</v>
      </c>
      <c r="H271" s="6" t="n">
        <v>14092.96</v>
      </c>
      <c r="I271" s="6" t="n">
        <v>455625.26</v>
      </c>
      <c r="J271" s="7" t="n">
        <v>0</v>
      </c>
      <c r="K271" s="4" t="s">
        <v>320</v>
      </c>
      <c r="L271" s="4" t="s">
        <v>320</v>
      </c>
      <c r="M271" s="4"/>
      <c r="N271" s="4"/>
      <c r="O271" s="4"/>
      <c r="P271" s="4" t="s">
        <v>321</v>
      </c>
      <c r="Q271" s="8" t="s">
        <v>322</v>
      </c>
      <c r="R271" s="9" t="s">
        <v>323</v>
      </c>
      <c r="S271" s="9" t="s">
        <v>324</v>
      </c>
      <c r="T271" s="4" t="str">
        <f aca="false">A271&amp;"|"&amp;C271</f>
        <v>VITACON DOMINGOS DE MORAIS|HMP</v>
      </c>
      <c r="U271" s="4" t="str">
        <f aca="false">T271&amp;"|"&amp;TEXT(I271,"0.00")</f>
        <v>VITACON DOMINGOS DE MORAIS|HMP|455625.26</v>
      </c>
    </row>
    <row r="272" customFormat="false" ht="15" hidden="false" customHeight="true" outlineLevel="0" collapsed="false">
      <c r="A272" s="4" t="s">
        <v>347</v>
      </c>
      <c r="B272" s="4" t="s">
        <v>317</v>
      </c>
      <c r="C272" s="4" t="s">
        <v>337</v>
      </c>
      <c r="D272" s="4" t="s">
        <v>319</v>
      </c>
      <c r="E272" s="5" t="n">
        <v>26.1</v>
      </c>
      <c r="F272" s="6" t="n">
        <v>17388.58</v>
      </c>
      <c r="G272" s="6" t="n">
        <v>453841.99</v>
      </c>
      <c r="H272" s="6" t="n">
        <v>17388.58</v>
      </c>
      <c r="I272" s="6" t="n">
        <v>453841.99</v>
      </c>
      <c r="J272" s="7" t="n">
        <v>0</v>
      </c>
      <c r="K272" s="4" t="s">
        <v>320</v>
      </c>
      <c r="L272" s="4" t="s">
        <v>320</v>
      </c>
      <c r="M272" s="4"/>
      <c r="N272" s="4"/>
      <c r="O272" s="4"/>
      <c r="P272" s="4" t="s">
        <v>321</v>
      </c>
      <c r="Q272" s="8" t="s">
        <v>322</v>
      </c>
      <c r="R272" s="9" t="s">
        <v>323</v>
      </c>
      <c r="S272" s="9" t="s">
        <v>324</v>
      </c>
      <c r="T272" s="4" t="str">
        <f aca="false">A272&amp;"|"&amp;C272</f>
        <v>VITACON PINHEIROS|HMP</v>
      </c>
      <c r="U272" s="4" t="str">
        <f aca="false">T272&amp;"|"&amp;TEXT(I272,"0.00")</f>
        <v>VITACON PINHEIROS|HMP|453841.99</v>
      </c>
    </row>
    <row r="273" customFormat="false" ht="15" hidden="false" customHeight="true" outlineLevel="0" collapsed="false">
      <c r="A273" s="4" t="s">
        <v>347</v>
      </c>
      <c r="B273" s="4" t="s">
        <v>325</v>
      </c>
      <c r="C273" s="4" t="s">
        <v>337</v>
      </c>
      <c r="D273" s="4" t="s">
        <v>319</v>
      </c>
      <c r="E273" s="5" t="n">
        <v>26.26</v>
      </c>
      <c r="F273" s="6" t="n">
        <v>17302.92</v>
      </c>
      <c r="G273" s="6" t="n">
        <v>454374.66</v>
      </c>
      <c r="H273" s="6" t="n">
        <v>17302.92</v>
      </c>
      <c r="I273" s="6" t="n">
        <v>454374.66</v>
      </c>
      <c r="J273" s="7" t="n">
        <v>0</v>
      </c>
      <c r="K273" s="4" t="s">
        <v>320</v>
      </c>
      <c r="L273" s="4" t="s">
        <v>320</v>
      </c>
      <c r="M273" s="4"/>
      <c r="N273" s="4"/>
      <c r="O273" s="4"/>
      <c r="P273" s="4" t="s">
        <v>321</v>
      </c>
      <c r="Q273" s="8" t="s">
        <v>322</v>
      </c>
      <c r="R273" s="9" t="s">
        <v>323</v>
      </c>
      <c r="S273" s="9" t="s">
        <v>324</v>
      </c>
      <c r="T273" s="4" t="str">
        <f aca="false">A273&amp;"|"&amp;C273</f>
        <v>VITACON PINHEIROS|HMP</v>
      </c>
      <c r="U273" s="4" t="str">
        <f aca="false">T273&amp;"|"&amp;TEXT(I273,"0.00")</f>
        <v>VITACON PINHEIROS|HMP|454374.66</v>
      </c>
    </row>
    <row r="274" customFormat="false" ht="15" hidden="false" customHeight="true" outlineLevel="0" collapsed="false">
      <c r="A274" s="4" t="s">
        <v>347</v>
      </c>
      <c r="B274" s="4" t="s">
        <v>348</v>
      </c>
      <c r="C274" s="4" t="s">
        <v>337</v>
      </c>
      <c r="D274" s="4" t="s">
        <v>319</v>
      </c>
      <c r="E274" s="5" t="n">
        <v>27.62</v>
      </c>
      <c r="F274" s="6" t="n">
        <v>16501.28</v>
      </c>
      <c r="G274" s="6" t="n">
        <v>455765.42</v>
      </c>
      <c r="H274" s="6" t="n">
        <v>16501.28</v>
      </c>
      <c r="I274" s="6" t="n">
        <v>455765.42</v>
      </c>
      <c r="J274" s="7" t="n">
        <v>0</v>
      </c>
      <c r="K274" s="4" t="s">
        <v>320</v>
      </c>
      <c r="L274" s="4" t="s">
        <v>320</v>
      </c>
      <c r="M274" s="4"/>
      <c r="N274" s="4"/>
      <c r="O274" s="4"/>
      <c r="P274" s="4" t="s">
        <v>321</v>
      </c>
      <c r="Q274" s="8" t="s">
        <v>322</v>
      </c>
      <c r="R274" s="9" t="s">
        <v>323</v>
      </c>
      <c r="S274" s="9" t="s">
        <v>324</v>
      </c>
      <c r="T274" s="4" t="str">
        <f aca="false">A274&amp;"|"&amp;C274</f>
        <v>VITACON PINHEIROS|HMP</v>
      </c>
      <c r="U274" s="4" t="str">
        <f aca="false">T274&amp;"|"&amp;TEXT(I274,"0.00")</f>
        <v>VITACON PINHEIROS|HMP|455765.42</v>
      </c>
    </row>
    <row r="275" customFormat="false" ht="15" hidden="false" customHeight="true" outlineLevel="0" collapsed="false">
      <c r="A275" s="4" t="s">
        <v>347</v>
      </c>
      <c r="B275" s="4" t="s">
        <v>349</v>
      </c>
      <c r="C275" s="4" t="s">
        <v>337</v>
      </c>
      <c r="D275" s="4" t="s">
        <v>319</v>
      </c>
      <c r="E275" s="5" t="n">
        <v>26.1</v>
      </c>
      <c r="F275" s="6" t="n">
        <v>17457.57</v>
      </c>
      <c r="G275" s="6" t="n">
        <v>455642.55</v>
      </c>
      <c r="H275" s="6" t="n">
        <v>17457.57</v>
      </c>
      <c r="I275" s="6" t="n">
        <v>455642.55</v>
      </c>
      <c r="J275" s="7" t="n">
        <v>0</v>
      </c>
      <c r="K275" s="4" t="s">
        <v>320</v>
      </c>
      <c r="L275" s="4" t="s">
        <v>320</v>
      </c>
      <c r="M275" s="4"/>
      <c r="N275" s="4"/>
      <c r="O275" s="4"/>
      <c r="P275" s="4" t="s">
        <v>321</v>
      </c>
      <c r="Q275" s="8" t="s">
        <v>322</v>
      </c>
      <c r="R275" s="9" t="s">
        <v>323</v>
      </c>
      <c r="S275" s="9" t="s">
        <v>324</v>
      </c>
      <c r="T275" s="4" t="str">
        <f aca="false">A275&amp;"|"&amp;C275</f>
        <v>VITACON PINHEIROS|HMP</v>
      </c>
      <c r="U275" s="4" t="str">
        <f aca="false">T275&amp;"|"&amp;TEXT(I275,"0.00")</f>
        <v>VITACON PINHEIROS|HMP|455642.55</v>
      </c>
    </row>
    <row r="276" customFormat="false" ht="15" hidden="false" customHeight="true" outlineLevel="0" collapsed="false">
      <c r="A276" s="4" t="s">
        <v>347</v>
      </c>
      <c r="B276" s="4" t="s">
        <v>350</v>
      </c>
      <c r="C276" s="4" t="s">
        <v>337</v>
      </c>
      <c r="D276" s="4" t="s">
        <v>319</v>
      </c>
      <c r="E276" s="5" t="n">
        <v>26.1</v>
      </c>
      <c r="F276" s="6" t="n">
        <v>17457.57</v>
      </c>
      <c r="G276" s="6" t="n">
        <v>455642.55</v>
      </c>
      <c r="H276" s="6" t="n">
        <v>17457.57</v>
      </c>
      <c r="I276" s="6" t="n">
        <v>455642.55</v>
      </c>
      <c r="J276" s="7" t="n">
        <v>0</v>
      </c>
      <c r="K276" s="4" t="s">
        <v>320</v>
      </c>
      <c r="L276" s="4" t="s">
        <v>320</v>
      </c>
      <c r="M276" s="4"/>
      <c r="N276" s="4"/>
      <c r="O276" s="4"/>
      <c r="P276" s="4" t="s">
        <v>321</v>
      </c>
      <c r="Q276" s="8" t="s">
        <v>322</v>
      </c>
      <c r="R276" s="9" t="s">
        <v>323</v>
      </c>
      <c r="S276" s="9" t="s">
        <v>324</v>
      </c>
      <c r="T276" s="4" t="str">
        <f aca="false">A276&amp;"|"&amp;C276</f>
        <v>VITACON PINHEIROS|HMP</v>
      </c>
      <c r="U276" s="4" t="str">
        <f aca="false">T276&amp;"|"&amp;TEXT(I276,"0.00")</f>
        <v>VITACON PINHEIROS|HMP|455642.55</v>
      </c>
    </row>
    <row r="277" customFormat="false" ht="15" hidden="false" customHeight="true" outlineLevel="0" collapsed="false">
      <c r="A277" s="4" t="s">
        <v>347</v>
      </c>
      <c r="B277" s="4" t="s">
        <v>351</v>
      </c>
      <c r="C277" s="4" t="s">
        <v>318</v>
      </c>
      <c r="D277" s="4" t="s">
        <v>319</v>
      </c>
      <c r="E277" s="5" t="n">
        <v>26.14</v>
      </c>
      <c r="F277" s="6" t="n">
        <v>14676.23</v>
      </c>
      <c r="G277" s="6" t="n">
        <v>383636.74</v>
      </c>
      <c r="H277" s="6" t="n">
        <v>13795.66</v>
      </c>
      <c r="I277" s="6" t="n">
        <v>360618.54</v>
      </c>
      <c r="J277" s="7" t="n">
        <v>0.06</v>
      </c>
      <c r="K277" s="4" t="s">
        <v>320</v>
      </c>
      <c r="L277" s="4" t="s">
        <v>320</v>
      </c>
      <c r="M277" s="4"/>
      <c r="N277" s="4"/>
      <c r="O277" s="4"/>
      <c r="P277" s="4" t="s">
        <v>321</v>
      </c>
      <c r="Q277" s="8" t="s">
        <v>322</v>
      </c>
      <c r="R277" s="9" t="s">
        <v>323</v>
      </c>
      <c r="S277" s="9" t="s">
        <v>324</v>
      </c>
      <c r="T277" s="4" t="str">
        <f aca="false">A277&amp;"|"&amp;C277</f>
        <v>VITACON PINHEIROS|HIS</v>
      </c>
      <c r="U277" s="4" t="str">
        <f aca="false">T277&amp;"|"&amp;TEXT(I277,"0.00")</f>
        <v>VITACON PINHEIROS|HIS|360618.54</v>
      </c>
    </row>
    <row r="278" customFormat="false" ht="15" hidden="false" customHeight="true" outlineLevel="0" collapsed="false">
      <c r="A278" s="4" t="s">
        <v>347</v>
      </c>
      <c r="B278" s="4" t="s">
        <v>352</v>
      </c>
      <c r="C278" s="4" t="s">
        <v>318</v>
      </c>
      <c r="D278" s="4" t="s">
        <v>319</v>
      </c>
      <c r="E278" s="5" t="n">
        <v>26.3</v>
      </c>
      <c r="F278" s="6" t="n">
        <v>14586.95</v>
      </c>
      <c r="G278" s="6" t="n">
        <v>383636.74</v>
      </c>
      <c r="H278" s="6" t="n">
        <v>13711.73</v>
      </c>
      <c r="I278" s="6" t="n">
        <v>360618.54</v>
      </c>
      <c r="J278" s="7" t="n">
        <v>0.06</v>
      </c>
      <c r="K278" s="4" t="s">
        <v>320</v>
      </c>
      <c r="L278" s="4" t="s">
        <v>320</v>
      </c>
      <c r="M278" s="4"/>
      <c r="N278" s="4"/>
      <c r="O278" s="4"/>
      <c r="P278" s="4" t="s">
        <v>321</v>
      </c>
      <c r="Q278" s="8" t="s">
        <v>322</v>
      </c>
      <c r="R278" s="9" t="s">
        <v>323</v>
      </c>
      <c r="S278" s="9" t="s">
        <v>324</v>
      </c>
      <c r="T278" s="4" t="str">
        <f aca="false">A278&amp;"|"&amp;C278</f>
        <v>VITACON PINHEIROS|HIS</v>
      </c>
      <c r="U278" s="4" t="str">
        <f aca="false">T278&amp;"|"&amp;TEXT(I278,"0.00")</f>
        <v>VITACON PINHEIROS|HIS|360618.54</v>
      </c>
    </row>
    <row r="279" customFormat="false" ht="15" hidden="false" customHeight="true" outlineLevel="0" collapsed="false">
      <c r="A279" s="4" t="s">
        <v>347</v>
      </c>
      <c r="B279" s="4" t="s">
        <v>353</v>
      </c>
      <c r="C279" s="4" t="s">
        <v>318</v>
      </c>
      <c r="D279" s="4" t="s">
        <v>319</v>
      </c>
      <c r="E279" s="5" t="n">
        <v>27.65</v>
      </c>
      <c r="F279" s="6" t="n">
        <v>13874.75</v>
      </c>
      <c r="G279" s="6" t="n">
        <v>383636.74</v>
      </c>
      <c r="H279" s="6" t="n">
        <v>13042.26</v>
      </c>
      <c r="I279" s="6" t="n">
        <v>360618.54</v>
      </c>
      <c r="J279" s="7" t="n">
        <v>0.06</v>
      </c>
      <c r="K279" s="4" t="s">
        <v>320</v>
      </c>
      <c r="L279" s="4" t="s">
        <v>320</v>
      </c>
      <c r="M279" s="4"/>
      <c r="N279" s="4"/>
      <c r="O279" s="4"/>
      <c r="P279" s="4" t="s">
        <v>321</v>
      </c>
      <c r="Q279" s="8" t="s">
        <v>322</v>
      </c>
      <c r="R279" s="9" t="s">
        <v>323</v>
      </c>
      <c r="S279" s="9" t="s">
        <v>324</v>
      </c>
      <c r="T279" s="4" t="str">
        <f aca="false">A279&amp;"|"&amp;C279</f>
        <v>VITACON PINHEIROS|HIS</v>
      </c>
      <c r="U279" s="4" t="str">
        <f aca="false">T279&amp;"|"&amp;TEXT(I279,"0.00")</f>
        <v>VITACON PINHEIROS|HIS|360618.54</v>
      </c>
    </row>
    <row r="280" customFormat="false" ht="15" hidden="false" customHeight="true" outlineLevel="0" collapsed="false">
      <c r="A280" s="4" t="s">
        <v>347</v>
      </c>
      <c r="B280" s="4" t="s">
        <v>354</v>
      </c>
      <c r="C280" s="4" t="s">
        <v>318</v>
      </c>
      <c r="D280" s="4" t="s">
        <v>319</v>
      </c>
      <c r="E280" s="5" t="n">
        <v>26.33</v>
      </c>
      <c r="F280" s="6" t="n">
        <v>14570.33</v>
      </c>
      <c r="G280" s="6" t="n">
        <v>383636.74</v>
      </c>
      <c r="H280" s="6" t="n">
        <v>13696.11</v>
      </c>
      <c r="I280" s="6" t="n">
        <v>360618.54</v>
      </c>
      <c r="J280" s="7" t="n">
        <v>0.06</v>
      </c>
      <c r="K280" s="4" t="s">
        <v>320</v>
      </c>
      <c r="L280" s="4" t="s">
        <v>320</v>
      </c>
      <c r="M280" s="4"/>
      <c r="N280" s="4"/>
      <c r="O280" s="4"/>
      <c r="P280" s="4" t="s">
        <v>321</v>
      </c>
      <c r="Q280" s="8" t="s">
        <v>322</v>
      </c>
      <c r="R280" s="9" t="s">
        <v>323</v>
      </c>
      <c r="S280" s="9" t="s">
        <v>324</v>
      </c>
      <c r="T280" s="4" t="str">
        <f aca="false">A280&amp;"|"&amp;C280</f>
        <v>VITACON PINHEIROS|HIS</v>
      </c>
      <c r="U280" s="4" t="str">
        <f aca="false">T280&amp;"|"&amp;TEXT(I280,"0.00")</f>
        <v>VITACON PINHEIROS|HIS|360618.54</v>
      </c>
    </row>
    <row r="281" customFormat="false" ht="15" hidden="false" customHeight="true" outlineLevel="0" collapsed="false">
      <c r="A281" s="4" t="s">
        <v>347</v>
      </c>
      <c r="B281" s="4" t="s">
        <v>295</v>
      </c>
      <c r="C281" s="4" t="s">
        <v>318</v>
      </c>
      <c r="D281" s="4" t="s">
        <v>319</v>
      </c>
      <c r="E281" s="5" t="n">
        <v>26.47</v>
      </c>
      <c r="F281" s="6" t="n">
        <v>14493.27</v>
      </c>
      <c r="G281" s="6" t="n">
        <v>383636.74</v>
      </c>
      <c r="H281" s="6" t="n">
        <v>13623.67</v>
      </c>
      <c r="I281" s="6" t="n">
        <v>360618.54</v>
      </c>
      <c r="J281" s="7" t="n">
        <v>0.06</v>
      </c>
      <c r="K281" s="4" t="s">
        <v>320</v>
      </c>
      <c r="L281" s="4" t="s">
        <v>320</v>
      </c>
      <c r="M281" s="4"/>
      <c r="N281" s="4"/>
      <c r="O281" s="4"/>
      <c r="P281" s="4" t="s">
        <v>321</v>
      </c>
      <c r="Q281" s="8" t="s">
        <v>322</v>
      </c>
      <c r="R281" s="9" t="s">
        <v>323</v>
      </c>
      <c r="S281" s="9" t="s">
        <v>324</v>
      </c>
      <c r="T281" s="4" t="str">
        <f aca="false">A281&amp;"|"&amp;C281</f>
        <v>VITACON PINHEIROS|HIS</v>
      </c>
      <c r="U281" s="4" t="str">
        <f aca="false">T281&amp;"|"&amp;TEXT(I281,"0.00")</f>
        <v>VITACON PINHEIROS|HIS|360618.54</v>
      </c>
    </row>
    <row r="282" customFormat="false" ht="15" hidden="false" customHeight="true" outlineLevel="0" collapsed="false">
      <c r="A282" s="4" t="s">
        <v>347</v>
      </c>
      <c r="B282" s="4" t="s">
        <v>355</v>
      </c>
      <c r="C282" s="4" t="s">
        <v>318</v>
      </c>
      <c r="D282" s="4" t="s">
        <v>319</v>
      </c>
      <c r="E282" s="5" t="n">
        <v>26.14</v>
      </c>
      <c r="F282" s="6" t="n">
        <v>14676.23</v>
      </c>
      <c r="G282" s="6" t="n">
        <v>383636.74</v>
      </c>
      <c r="H282" s="6" t="n">
        <v>13795.66</v>
      </c>
      <c r="I282" s="6" t="n">
        <v>360618.54</v>
      </c>
      <c r="J282" s="7" t="n">
        <v>0.06</v>
      </c>
      <c r="K282" s="4" t="s">
        <v>320</v>
      </c>
      <c r="L282" s="4" t="s">
        <v>320</v>
      </c>
      <c r="M282" s="4"/>
      <c r="N282" s="4"/>
      <c r="O282" s="4"/>
      <c r="P282" s="4" t="s">
        <v>321</v>
      </c>
      <c r="Q282" s="8" t="s">
        <v>322</v>
      </c>
      <c r="R282" s="9" t="s">
        <v>323</v>
      </c>
      <c r="S282" s="9" t="s">
        <v>324</v>
      </c>
      <c r="T282" s="4" t="str">
        <f aca="false">A282&amp;"|"&amp;C282</f>
        <v>VITACON PINHEIROS|HIS</v>
      </c>
      <c r="U282" s="4" t="str">
        <f aca="false">T282&amp;"|"&amp;TEXT(I282,"0.00")</f>
        <v>VITACON PINHEIROS|HIS|360618.54</v>
      </c>
    </row>
    <row r="283" customFormat="false" ht="15" hidden="false" customHeight="true" outlineLevel="0" collapsed="false">
      <c r="A283" s="4" t="s">
        <v>347</v>
      </c>
      <c r="B283" s="4" t="s">
        <v>356</v>
      </c>
      <c r="C283" s="4" t="s">
        <v>318</v>
      </c>
      <c r="D283" s="4" t="s">
        <v>319</v>
      </c>
      <c r="E283" s="5" t="n">
        <v>26.14</v>
      </c>
      <c r="F283" s="6" t="n">
        <v>14676.23</v>
      </c>
      <c r="G283" s="6" t="n">
        <v>383636.74</v>
      </c>
      <c r="H283" s="6" t="n">
        <v>13795.66</v>
      </c>
      <c r="I283" s="6" t="n">
        <v>360618.54</v>
      </c>
      <c r="J283" s="7" t="n">
        <v>0.06</v>
      </c>
      <c r="K283" s="4" t="s">
        <v>320</v>
      </c>
      <c r="L283" s="4" t="s">
        <v>320</v>
      </c>
      <c r="M283" s="4"/>
      <c r="N283" s="4"/>
      <c r="O283" s="4"/>
      <c r="P283" s="4" t="s">
        <v>321</v>
      </c>
      <c r="Q283" s="8" t="s">
        <v>322</v>
      </c>
      <c r="R283" s="9" t="s">
        <v>323</v>
      </c>
      <c r="S283" s="9" t="s">
        <v>324</v>
      </c>
      <c r="T283" s="4" t="str">
        <f aca="false">A283&amp;"|"&amp;C283</f>
        <v>VITACON PINHEIROS|HIS</v>
      </c>
      <c r="U283" s="4" t="str">
        <f aca="false">T283&amp;"|"&amp;TEXT(I283,"0.00")</f>
        <v>VITACON PINHEIROS|HIS|360618.54</v>
      </c>
    </row>
    <row r="284" customFormat="false" ht="15" hidden="false" customHeight="true" outlineLevel="0" collapsed="false">
      <c r="A284" s="4" t="s">
        <v>347</v>
      </c>
      <c r="B284" s="4" t="s">
        <v>357</v>
      </c>
      <c r="C284" s="4" t="s">
        <v>318</v>
      </c>
      <c r="D284" s="4" t="s">
        <v>319</v>
      </c>
      <c r="E284" s="5" t="n">
        <v>26.33</v>
      </c>
      <c r="F284" s="6" t="n">
        <v>14570.33</v>
      </c>
      <c r="G284" s="6" t="n">
        <v>383636.74</v>
      </c>
      <c r="H284" s="6" t="n">
        <v>13696.11</v>
      </c>
      <c r="I284" s="6" t="n">
        <v>360618.54</v>
      </c>
      <c r="J284" s="7" t="n">
        <v>0.06</v>
      </c>
      <c r="K284" s="4" t="s">
        <v>320</v>
      </c>
      <c r="L284" s="4" t="s">
        <v>320</v>
      </c>
      <c r="M284" s="4"/>
      <c r="N284" s="4"/>
      <c r="O284" s="4"/>
      <c r="P284" s="4" t="s">
        <v>321</v>
      </c>
      <c r="Q284" s="8" t="s">
        <v>322</v>
      </c>
      <c r="R284" s="9" t="s">
        <v>323</v>
      </c>
      <c r="S284" s="9" t="s">
        <v>324</v>
      </c>
      <c r="T284" s="4" t="str">
        <f aca="false">A284&amp;"|"&amp;C284</f>
        <v>VITACON PINHEIROS|HIS</v>
      </c>
      <c r="U284" s="4" t="str">
        <f aca="false">T284&amp;"|"&amp;TEXT(I284,"0.00")</f>
        <v>VITACON PINHEIROS|HIS|360618.54</v>
      </c>
    </row>
    <row r="285" customFormat="false" ht="15" hidden="false" customHeight="true" outlineLevel="0" collapsed="false">
      <c r="A285" s="4" t="s">
        <v>347</v>
      </c>
      <c r="B285" s="4" t="s">
        <v>358</v>
      </c>
      <c r="C285" s="4" t="s">
        <v>318</v>
      </c>
      <c r="D285" s="4" t="s">
        <v>319</v>
      </c>
      <c r="E285" s="5" t="n">
        <v>26.14</v>
      </c>
      <c r="F285" s="6" t="n">
        <v>14676.23</v>
      </c>
      <c r="G285" s="6" t="n">
        <v>383636.74</v>
      </c>
      <c r="H285" s="6" t="n">
        <v>13795.66</v>
      </c>
      <c r="I285" s="6" t="n">
        <v>360618.54</v>
      </c>
      <c r="J285" s="7" t="n">
        <v>0.06</v>
      </c>
      <c r="K285" s="4" t="s">
        <v>320</v>
      </c>
      <c r="L285" s="4" t="s">
        <v>320</v>
      </c>
      <c r="M285" s="4"/>
      <c r="N285" s="4"/>
      <c r="O285" s="4"/>
      <c r="P285" s="4" t="s">
        <v>321</v>
      </c>
      <c r="Q285" s="8" t="s">
        <v>322</v>
      </c>
      <c r="R285" s="9" t="s">
        <v>323</v>
      </c>
      <c r="S285" s="9" t="s">
        <v>324</v>
      </c>
      <c r="T285" s="4" t="str">
        <f aca="false">A285&amp;"|"&amp;C285</f>
        <v>VITACON PINHEIROS|HIS</v>
      </c>
      <c r="U285" s="4" t="str">
        <f aca="false">T285&amp;"|"&amp;TEXT(I285,"0.00")</f>
        <v>VITACON PINHEIROS|HIS|360618.54</v>
      </c>
    </row>
    <row r="286" customFormat="false" ht="15" hidden="false" customHeight="true" outlineLevel="0" collapsed="false">
      <c r="A286" s="4" t="s">
        <v>347</v>
      </c>
      <c r="B286" s="4" t="s">
        <v>359</v>
      </c>
      <c r="C286" s="4" t="s">
        <v>318</v>
      </c>
      <c r="D286" s="4" t="s">
        <v>319</v>
      </c>
      <c r="E286" s="5" t="n">
        <v>26.14</v>
      </c>
      <c r="F286" s="6" t="n">
        <v>14676.23</v>
      </c>
      <c r="G286" s="6" t="n">
        <v>383636.74</v>
      </c>
      <c r="H286" s="6" t="n">
        <v>13795.66</v>
      </c>
      <c r="I286" s="6" t="n">
        <v>360618.54</v>
      </c>
      <c r="J286" s="7" t="n">
        <v>0.06</v>
      </c>
      <c r="K286" s="4" t="s">
        <v>320</v>
      </c>
      <c r="L286" s="4" t="s">
        <v>320</v>
      </c>
      <c r="M286" s="4"/>
      <c r="N286" s="4"/>
      <c r="O286" s="4"/>
      <c r="P286" s="4" t="s">
        <v>321</v>
      </c>
      <c r="Q286" s="8" t="s">
        <v>322</v>
      </c>
      <c r="R286" s="9" t="s">
        <v>323</v>
      </c>
      <c r="S286" s="9" t="s">
        <v>324</v>
      </c>
      <c r="T286" s="4" t="str">
        <f aca="false">A286&amp;"|"&amp;C286</f>
        <v>VITACON PINHEIROS|HIS</v>
      </c>
      <c r="U286" s="4" t="str">
        <f aca="false">T286&amp;"|"&amp;TEXT(I286,"0.00")</f>
        <v>VITACON PINHEIROS|HIS|360618.54</v>
      </c>
    </row>
    <row r="287" customFormat="false" ht="15" hidden="false" customHeight="true" outlineLevel="0" collapsed="false">
      <c r="A287" s="4" t="s">
        <v>347</v>
      </c>
      <c r="B287" s="4" t="s">
        <v>360</v>
      </c>
      <c r="C287" s="4" t="s">
        <v>318</v>
      </c>
      <c r="D287" s="4" t="s">
        <v>319</v>
      </c>
      <c r="E287" s="5" t="n">
        <v>26.14</v>
      </c>
      <c r="F287" s="6" t="n">
        <v>14676.23</v>
      </c>
      <c r="G287" s="6" t="n">
        <v>383636.74</v>
      </c>
      <c r="H287" s="6" t="n">
        <v>13795.66</v>
      </c>
      <c r="I287" s="6" t="n">
        <v>360618.54</v>
      </c>
      <c r="J287" s="7" t="n">
        <v>0.06</v>
      </c>
      <c r="K287" s="4" t="s">
        <v>320</v>
      </c>
      <c r="L287" s="4" t="s">
        <v>320</v>
      </c>
      <c r="M287" s="4"/>
      <c r="N287" s="4"/>
      <c r="O287" s="4"/>
      <c r="P287" s="4" t="s">
        <v>321</v>
      </c>
      <c r="Q287" s="8" t="s">
        <v>322</v>
      </c>
      <c r="R287" s="9" t="s">
        <v>323</v>
      </c>
      <c r="S287" s="9" t="s">
        <v>324</v>
      </c>
      <c r="T287" s="4" t="str">
        <f aca="false">A287&amp;"|"&amp;C287</f>
        <v>VITACON PINHEIROS|HIS</v>
      </c>
      <c r="U287" s="4" t="str">
        <f aca="false">T287&amp;"|"&amp;TEXT(I287,"0.00")</f>
        <v>VITACON PINHEIROS|HIS|360618.54</v>
      </c>
    </row>
    <row r="288" customFormat="false" ht="15" hidden="false" customHeight="true" outlineLevel="0" collapsed="false">
      <c r="A288" s="4" t="s">
        <v>347</v>
      </c>
      <c r="B288" s="4" t="s">
        <v>361</v>
      </c>
      <c r="C288" s="4" t="s">
        <v>318</v>
      </c>
      <c r="D288" s="4" t="s">
        <v>319</v>
      </c>
      <c r="E288" s="5" t="n">
        <v>26.14</v>
      </c>
      <c r="F288" s="6" t="n">
        <v>14676.23</v>
      </c>
      <c r="G288" s="6" t="n">
        <v>383636.74</v>
      </c>
      <c r="H288" s="6" t="n">
        <v>13795.66</v>
      </c>
      <c r="I288" s="6" t="n">
        <v>360618.54</v>
      </c>
      <c r="J288" s="7" t="n">
        <v>0.06</v>
      </c>
      <c r="K288" s="4" t="s">
        <v>320</v>
      </c>
      <c r="L288" s="4" t="s">
        <v>320</v>
      </c>
      <c r="M288" s="4"/>
      <c r="N288" s="4"/>
      <c r="O288" s="4"/>
      <c r="P288" s="4" t="s">
        <v>321</v>
      </c>
      <c r="Q288" s="8" t="s">
        <v>322</v>
      </c>
      <c r="R288" s="9" t="s">
        <v>323</v>
      </c>
      <c r="S288" s="9" t="s">
        <v>324</v>
      </c>
      <c r="T288" s="4" t="str">
        <f aca="false">A288&amp;"|"&amp;C288</f>
        <v>VITACON PINHEIROS|HIS</v>
      </c>
      <c r="U288" s="4" t="str">
        <f aca="false">T288&amp;"|"&amp;TEXT(I288,"0.00")</f>
        <v>VITACON PINHEIROS|HIS|360618.54</v>
      </c>
    </row>
    <row r="289" customFormat="false" ht="15" hidden="false" customHeight="true" outlineLevel="0" collapsed="false">
      <c r="A289" s="4" t="s">
        <v>347</v>
      </c>
      <c r="B289" s="4" t="s">
        <v>362</v>
      </c>
      <c r="C289" s="4" t="s">
        <v>318</v>
      </c>
      <c r="D289" s="4" t="s">
        <v>319</v>
      </c>
      <c r="E289" s="5" t="n">
        <v>26.14</v>
      </c>
      <c r="F289" s="6" t="n">
        <v>14676.23</v>
      </c>
      <c r="G289" s="6" t="n">
        <v>383636.74</v>
      </c>
      <c r="H289" s="6" t="n">
        <v>13795.66</v>
      </c>
      <c r="I289" s="6" t="n">
        <v>360618.54</v>
      </c>
      <c r="J289" s="7" t="n">
        <v>0.06</v>
      </c>
      <c r="K289" s="4" t="s">
        <v>320</v>
      </c>
      <c r="L289" s="4" t="s">
        <v>320</v>
      </c>
      <c r="M289" s="4"/>
      <c r="N289" s="4"/>
      <c r="O289" s="4"/>
      <c r="P289" s="4" t="s">
        <v>321</v>
      </c>
      <c r="Q289" s="8" t="s">
        <v>322</v>
      </c>
      <c r="R289" s="9" t="s">
        <v>323</v>
      </c>
      <c r="S289" s="9" t="s">
        <v>324</v>
      </c>
      <c r="T289" s="4" t="str">
        <f aca="false">A289&amp;"|"&amp;C289</f>
        <v>VITACON PINHEIROS|HIS</v>
      </c>
      <c r="U289" s="4" t="str">
        <f aca="false">T289&amp;"|"&amp;TEXT(I289,"0.00")</f>
        <v>VITACON PINHEIROS|HIS|360618.54</v>
      </c>
    </row>
    <row r="290" customFormat="false" ht="15" hidden="false" customHeight="true" outlineLevel="0" collapsed="false">
      <c r="A290" s="4" t="s">
        <v>347</v>
      </c>
      <c r="B290" s="4" t="s">
        <v>363</v>
      </c>
      <c r="C290" s="4" t="s">
        <v>318</v>
      </c>
      <c r="D290" s="4" t="s">
        <v>319</v>
      </c>
      <c r="E290" s="5" t="n">
        <v>27.65</v>
      </c>
      <c r="F290" s="6" t="n">
        <v>13874.75</v>
      </c>
      <c r="G290" s="6" t="n">
        <v>383636.74</v>
      </c>
      <c r="H290" s="6" t="n">
        <v>13042.26</v>
      </c>
      <c r="I290" s="6" t="n">
        <v>360618.54</v>
      </c>
      <c r="J290" s="7" t="n">
        <v>0.06</v>
      </c>
      <c r="K290" s="4" t="s">
        <v>320</v>
      </c>
      <c r="L290" s="4" t="s">
        <v>320</v>
      </c>
      <c r="M290" s="4"/>
      <c r="N290" s="4"/>
      <c r="O290" s="4"/>
      <c r="P290" s="4" t="s">
        <v>321</v>
      </c>
      <c r="Q290" s="8" t="s">
        <v>322</v>
      </c>
      <c r="R290" s="9" t="s">
        <v>323</v>
      </c>
      <c r="S290" s="9" t="s">
        <v>324</v>
      </c>
      <c r="T290" s="4" t="str">
        <f aca="false">A290&amp;"|"&amp;C290</f>
        <v>VITACON PINHEIROS|HIS</v>
      </c>
      <c r="U290" s="4" t="str">
        <f aca="false">T290&amp;"|"&amp;TEXT(I290,"0.00")</f>
        <v>VITACON PINHEIROS|HIS|360618.54</v>
      </c>
    </row>
    <row r="291" customFormat="false" ht="15" hidden="false" customHeight="true" outlineLevel="0" collapsed="false">
      <c r="A291" s="4" t="s">
        <v>364</v>
      </c>
      <c r="B291" s="4" t="s">
        <v>365</v>
      </c>
      <c r="C291" s="4" t="s">
        <v>318</v>
      </c>
      <c r="D291" s="4" t="s">
        <v>319</v>
      </c>
      <c r="E291" s="5" t="n">
        <v>24.06</v>
      </c>
      <c r="F291" s="6" t="n">
        <v>15791.83</v>
      </c>
      <c r="G291" s="6" t="n">
        <v>379951.52</v>
      </c>
      <c r="H291" s="6" t="n">
        <v>14686.41</v>
      </c>
      <c r="I291" s="6" t="n">
        <v>353354.91</v>
      </c>
      <c r="J291" s="7" t="n">
        <v>0.07</v>
      </c>
      <c r="K291" s="4" t="s">
        <v>320</v>
      </c>
      <c r="L291" s="4" t="s">
        <v>320</v>
      </c>
      <c r="M291" s="4"/>
      <c r="N291" s="4"/>
      <c r="O291" s="4"/>
      <c r="P291" s="4" t="s">
        <v>321</v>
      </c>
      <c r="Q291" s="8" t="s">
        <v>322</v>
      </c>
      <c r="R291" s="9" t="s">
        <v>323</v>
      </c>
      <c r="S291" s="9" t="s">
        <v>324</v>
      </c>
      <c r="T291" s="4" t="str">
        <f aca="false">A291&amp;"|"&amp;C291</f>
        <v>VITACON VENANCIO AIRES|HIS</v>
      </c>
      <c r="U291" s="4" t="str">
        <f aca="false">T291&amp;"|"&amp;TEXT(I291,"0.00")</f>
        <v>VITACON VENANCIO AIRES|HIS|353354.91</v>
      </c>
    </row>
    <row r="292" customFormat="false" ht="15" hidden="false" customHeight="true" outlineLevel="0" collapsed="false">
      <c r="A292" s="4" t="s">
        <v>364</v>
      </c>
      <c r="B292" s="4" t="s">
        <v>366</v>
      </c>
      <c r="C292" s="4" t="s">
        <v>318</v>
      </c>
      <c r="D292" s="4" t="s">
        <v>319</v>
      </c>
      <c r="E292" s="5" t="n">
        <v>25.19</v>
      </c>
      <c r="F292" s="6" t="n">
        <v>15084.42</v>
      </c>
      <c r="G292" s="6" t="n">
        <v>379976.53</v>
      </c>
      <c r="H292" s="6" t="n">
        <v>14028.51</v>
      </c>
      <c r="I292" s="6" t="n">
        <v>353378.17</v>
      </c>
      <c r="J292" s="7" t="n">
        <v>0.07</v>
      </c>
      <c r="K292" s="4" t="s">
        <v>320</v>
      </c>
      <c r="L292" s="4" t="s">
        <v>320</v>
      </c>
      <c r="M292" s="4"/>
      <c r="N292" s="4"/>
      <c r="O292" s="4"/>
      <c r="P292" s="4" t="s">
        <v>321</v>
      </c>
      <c r="Q292" s="8" t="s">
        <v>322</v>
      </c>
      <c r="R292" s="9" t="s">
        <v>323</v>
      </c>
      <c r="S292" s="9" t="s">
        <v>324</v>
      </c>
      <c r="T292" s="4" t="str">
        <f aca="false">A292&amp;"|"&amp;C292</f>
        <v>VITACON VENANCIO AIRES|HIS</v>
      </c>
      <c r="U292" s="4" t="str">
        <f aca="false">T292&amp;"|"&amp;TEXT(I292,"0.00")</f>
        <v>VITACON VENANCIO AIRES|HIS|353378.17</v>
      </c>
    </row>
    <row r="293" customFormat="false" ht="15" hidden="false" customHeight="true" outlineLevel="0" collapsed="false">
      <c r="A293" s="4" t="s">
        <v>364</v>
      </c>
      <c r="B293" s="4" t="s">
        <v>367</v>
      </c>
      <c r="C293" s="4" t="s">
        <v>318</v>
      </c>
      <c r="D293" s="4" t="s">
        <v>319</v>
      </c>
      <c r="E293" s="5" t="n">
        <v>24.03</v>
      </c>
      <c r="F293" s="6" t="n">
        <v>15816.02</v>
      </c>
      <c r="G293" s="6" t="n">
        <v>380059.02</v>
      </c>
      <c r="H293" s="6" t="n">
        <v>14708.9</v>
      </c>
      <c r="I293" s="6" t="n">
        <v>353454.89</v>
      </c>
      <c r="J293" s="7" t="n">
        <v>0.07</v>
      </c>
      <c r="K293" s="4" t="s">
        <v>320</v>
      </c>
      <c r="L293" s="4" t="s">
        <v>320</v>
      </c>
      <c r="M293" s="4"/>
      <c r="N293" s="4"/>
      <c r="O293" s="4"/>
      <c r="P293" s="4" t="s">
        <v>321</v>
      </c>
      <c r="Q293" s="8" t="s">
        <v>322</v>
      </c>
      <c r="R293" s="9" t="s">
        <v>323</v>
      </c>
      <c r="S293" s="9" t="s">
        <v>324</v>
      </c>
      <c r="T293" s="4" t="str">
        <f aca="false">A293&amp;"|"&amp;C293</f>
        <v>VITACON VENANCIO AIRES|HIS</v>
      </c>
      <c r="U293" s="4" t="str">
        <f aca="false">T293&amp;"|"&amp;TEXT(I293,"0.00")</f>
        <v>VITACON VENANCIO AIRES|HIS|353454.89</v>
      </c>
    </row>
    <row r="294" customFormat="false" ht="15" hidden="false" customHeight="true" outlineLevel="0" collapsed="false">
      <c r="A294" s="4" t="s">
        <v>364</v>
      </c>
      <c r="B294" s="4" t="s">
        <v>368</v>
      </c>
      <c r="C294" s="4" t="s">
        <v>318</v>
      </c>
      <c r="D294" s="4" t="s">
        <v>319</v>
      </c>
      <c r="E294" s="5" t="n">
        <v>24.06</v>
      </c>
      <c r="F294" s="6" t="n">
        <v>15791.83</v>
      </c>
      <c r="G294" s="6" t="n">
        <v>379951.52</v>
      </c>
      <c r="H294" s="6" t="n">
        <v>14686.41</v>
      </c>
      <c r="I294" s="6" t="n">
        <v>353354.91</v>
      </c>
      <c r="J294" s="7" t="n">
        <v>0.07</v>
      </c>
      <c r="K294" s="4" t="s">
        <v>320</v>
      </c>
      <c r="L294" s="4" t="s">
        <v>320</v>
      </c>
      <c r="M294" s="4"/>
      <c r="N294" s="4"/>
      <c r="O294" s="4"/>
      <c r="P294" s="4" t="s">
        <v>321</v>
      </c>
      <c r="Q294" s="8" t="s">
        <v>322</v>
      </c>
      <c r="R294" s="9" t="s">
        <v>323</v>
      </c>
      <c r="S294" s="9" t="s">
        <v>324</v>
      </c>
      <c r="T294" s="4" t="str">
        <f aca="false">A294&amp;"|"&amp;C294</f>
        <v>VITACON VENANCIO AIRES|HIS</v>
      </c>
      <c r="U294" s="4" t="str">
        <f aca="false">T294&amp;"|"&amp;TEXT(I294,"0.00")</f>
        <v>VITACON VENANCIO AIRES|HIS|353354.91</v>
      </c>
    </row>
    <row r="295" customFormat="false" ht="15" hidden="false" customHeight="true" outlineLevel="0" collapsed="false">
      <c r="A295" s="4" t="s">
        <v>364</v>
      </c>
      <c r="B295" s="4" t="s">
        <v>369</v>
      </c>
      <c r="C295" s="4" t="s">
        <v>318</v>
      </c>
      <c r="D295" s="4" t="s">
        <v>319</v>
      </c>
      <c r="E295" s="5" t="n">
        <v>24.06</v>
      </c>
      <c r="F295" s="6" t="n">
        <v>15791.83</v>
      </c>
      <c r="G295" s="6" t="n">
        <v>379951.52</v>
      </c>
      <c r="H295" s="6" t="n">
        <v>14686.41</v>
      </c>
      <c r="I295" s="6" t="n">
        <v>353354.91</v>
      </c>
      <c r="J295" s="7" t="n">
        <v>0.07</v>
      </c>
      <c r="K295" s="4" t="s">
        <v>320</v>
      </c>
      <c r="L295" s="4" t="s">
        <v>320</v>
      </c>
      <c r="M295" s="4"/>
      <c r="N295" s="4"/>
      <c r="O295" s="4"/>
      <c r="P295" s="4" t="s">
        <v>321</v>
      </c>
      <c r="Q295" s="8" t="s">
        <v>322</v>
      </c>
      <c r="R295" s="9" t="s">
        <v>323</v>
      </c>
      <c r="S295" s="9" t="s">
        <v>324</v>
      </c>
      <c r="T295" s="4" t="str">
        <f aca="false">A295&amp;"|"&amp;C295</f>
        <v>VITACON VENANCIO AIRES|HIS</v>
      </c>
      <c r="U295" s="4" t="str">
        <f aca="false">T295&amp;"|"&amp;TEXT(I295,"0.00")</f>
        <v>VITACON VENANCIO AIRES|HIS|353354.91</v>
      </c>
    </row>
    <row r="296" customFormat="false" ht="15" hidden="false" customHeight="true" outlineLevel="0" collapsed="false">
      <c r="A296" s="4" t="s">
        <v>364</v>
      </c>
      <c r="B296" s="4" t="s">
        <v>370</v>
      </c>
      <c r="C296" s="4" t="s">
        <v>318</v>
      </c>
      <c r="D296" s="4" t="s">
        <v>319</v>
      </c>
      <c r="E296" s="5" t="n">
        <v>24.03</v>
      </c>
      <c r="F296" s="6" t="n">
        <v>15816.02</v>
      </c>
      <c r="G296" s="6" t="n">
        <v>380059.02</v>
      </c>
      <c r="H296" s="6" t="n">
        <v>14708.9</v>
      </c>
      <c r="I296" s="6" t="n">
        <v>353454.89</v>
      </c>
      <c r="J296" s="7" t="n">
        <v>0.07</v>
      </c>
      <c r="K296" s="4" t="s">
        <v>320</v>
      </c>
      <c r="L296" s="4" t="s">
        <v>320</v>
      </c>
      <c r="M296" s="4"/>
      <c r="N296" s="4"/>
      <c r="O296" s="4"/>
      <c r="P296" s="4" t="s">
        <v>321</v>
      </c>
      <c r="Q296" s="8" t="s">
        <v>322</v>
      </c>
      <c r="R296" s="9" t="s">
        <v>323</v>
      </c>
      <c r="S296" s="9" t="s">
        <v>324</v>
      </c>
      <c r="T296" s="4" t="str">
        <f aca="false">A296&amp;"|"&amp;C296</f>
        <v>VITACON VENANCIO AIRES|HIS</v>
      </c>
      <c r="U296" s="4" t="str">
        <f aca="false">T296&amp;"|"&amp;TEXT(I296,"0.00")</f>
        <v>VITACON VENANCIO AIRES|HIS|353454.89</v>
      </c>
    </row>
    <row r="297" customFormat="false" ht="15" hidden="false" customHeight="true" outlineLevel="0" collapsed="false">
      <c r="A297" s="4" t="s">
        <v>364</v>
      </c>
      <c r="B297" s="4" t="s">
        <v>371</v>
      </c>
      <c r="C297" s="4" t="s">
        <v>337</v>
      </c>
      <c r="D297" s="4" t="s">
        <v>319</v>
      </c>
      <c r="E297" s="5" t="n">
        <v>24.06</v>
      </c>
      <c r="F297" s="6" t="n">
        <v>17454.23</v>
      </c>
      <c r="G297" s="6" t="n">
        <v>419948.89</v>
      </c>
      <c r="H297" s="6" t="n">
        <v>17454.23</v>
      </c>
      <c r="I297" s="6" t="n">
        <v>419948.89</v>
      </c>
      <c r="J297" s="7" t="n">
        <v>0</v>
      </c>
      <c r="K297" s="4" t="s">
        <v>320</v>
      </c>
      <c r="L297" s="4" t="s">
        <v>320</v>
      </c>
      <c r="M297" s="4"/>
      <c r="N297" s="4"/>
      <c r="O297" s="4"/>
      <c r="P297" s="4" t="s">
        <v>321</v>
      </c>
      <c r="Q297" s="8" t="s">
        <v>322</v>
      </c>
      <c r="R297" s="9" t="s">
        <v>323</v>
      </c>
      <c r="S297" s="9" t="s">
        <v>324</v>
      </c>
      <c r="T297" s="4" t="str">
        <f aca="false">A297&amp;"|"&amp;C297</f>
        <v>VITACON VENANCIO AIRES|HMP</v>
      </c>
      <c r="U297" s="4" t="str">
        <f aca="false">T297&amp;"|"&amp;TEXT(I297,"0.00")</f>
        <v>VITACON VENANCIO AIRES|HMP|419948.89</v>
      </c>
    </row>
    <row r="298" customFormat="false" ht="15" hidden="false" customHeight="true" outlineLevel="0" collapsed="false">
      <c r="A298" s="4" t="s">
        <v>364</v>
      </c>
      <c r="B298" s="4" t="s">
        <v>372</v>
      </c>
      <c r="C298" s="4" t="s">
        <v>337</v>
      </c>
      <c r="D298" s="4" t="s">
        <v>319</v>
      </c>
      <c r="E298" s="5" t="n">
        <v>24.03</v>
      </c>
      <c r="F298" s="6" t="n">
        <v>17480.97</v>
      </c>
      <c r="G298" s="6" t="n">
        <v>420067.7</v>
      </c>
      <c r="H298" s="6" t="n">
        <v>17480.97</v>
      </c>
      <c r="I298" s="6" t="n">
        <v>420067.7</v>
      </c>
      <c r="J298" s="7" t="n">
        <v>0</v>
      </c>
      <c r="K298" s="4" t="s">
        <v>320</v>
      </c>
      <c r="L298" s="4" t="s">
        <v>320</v>
      </c>
      <c r="M298" s="4"/>
      <c r="N298" s="4"/>
      <c r="O298" s="4"/>
      <c r="P298" s="4" t="s">
        <v>321</v>
      </c>
      <c r="Q298" s="8" t="s">
        <v>322</v>
      </c>
      <c r="R298" s="9" t="s">
        <v>323</v>
      </c>
      <c r="S298" s="9" t="s">
        <v>324</v>
      </c>
      <c r="T298" s="4" t="str">
        <f aca="false">A298&amp;"|"&amp;C298</f>
        <v>VITACON VENANCIO AIRES|HMP</v>
      </c>
      <c r="U298" s="4" t="str">
        <f aca="false">T298&amp;"|"&amp;TEXT(I298,"0.00")</f>
        <v>VITACON VENANCIO AIRES|HMP|420067.70</v>
      </c>
    </row>
    <row r="299" customFormat="false" ht="15" hidden="false" customHeight="true" outlineLevel="0" collapsed="false">
      <c r="A299" s="4" t="s">
        <v>364</v>
      </c>
      <c r="B299" s="4" t="s">
        <v>373</v>
      </c>
      <c r="C299" s="4" t="s">
        <v>337</v>
      </c>
      <c r="D299" s="4" t="s">
        <v>319</v>
      </c>
      <c r="E299" s="5" t="n">
        <v>24.03</v>
      </c>
      <c r="F299" s="6" t="n">
        <v>17480.97</v>
      </c>
      <c r="G299" s="6" t="n">
        <v>420067.7</v>
      </c>
      <c r="H299" s="6" t="n">
        <v>17480.97</v>
      </c>
      <c r="I299" s="6" t="n">
        <v>420067.7</v>
      </c>
      <c r="J299" s="7" t="n">
        <v>0</v>
      </c>
      <c r="K299" s="4" t="s">
        <v>320</v>
      </c>
      <c r="L299" s="4" t="s">
        <v>320</v>
      </c>
      <c r="M299" s="4"/>
      <c r="N299" s="4"/>
      <c r="O299" s="4"/>
      <c r="P299" s="4" t="s">
        <v>321</v>
      </c>
      <c r="Q299" s="8" t="s">
        <v>322</v>
      </c>
      <c r="R299" s="9" t="s">
        <v>323</v>
      </c>
      <c r="S299" s="9" t="s">
        <v>324</v>
      </c>
      <c r="T299" s="4" t="str">
        <f aca="false">A299&amp;"|"&amp;C299</f>
        <v>VITACON VENANCIO AIRES|HMP</v>
      </c>
      <c r="U299" s="4" t="str">
        <f aca="false">T299&amp;"|"&amp;TEXT(I299,"0.00")</f>
        <v>VITACON VENANCIO AIRES|HMP|420067.70</v>
      </c>
    </row>
    <row r="300" customFormat="false" ht="15" hidden="false" customHeight="true" outlineLevel="0" collapsed="false">
      <c r="A300" s="4" t="s">
        <v>364</v>
      </c>
      <c r="B300" s="4" t="s">
        <v>374</v>
      </c>
      <c r="C300" s="4" t="s">
        <v>337</v>
      </c>
      <c r="D300" s="4" t="s">
        <v>319</v>
      </c>
      <c r="E300" s="5" t="n">
        <v>24.06</v>
      </c>
      <c r="F300" s="6" t="n">
        <v>17454.23</v>
      </c>
      <c r="G300" s="6" t="n">
        <v>419948.89</v>
      </c>
      <c r="H300" s="6" t="n">
        <v>17454.23</v>
      </c>
      <c r="I300" s="6" t="n">
        <v>419948.89</v>
      </c>
      <c r="J300" s="7" t="n">
        <v>0</v>
      </c>
      <c r="K300" s="4" t="s">
        <v>320</v>
      </c>
      <c r="L300" s="4" t="s">
        <v>320</v>
      </c>
      <c r="M300" s="4"/>
      <c r="N300" s="4"/>
      <c r="O300" s="4"/>
      <c r="P300" s="4" t="s">
        <v>321</v>
      </c>
      <c r="Q300" s="8" t="s">
        <v>322</v>
      </c>
      <c r="R300" s="9" t="s">
        <v>323</v>
      </c>
      <c r="S300" s="9" t="s">
        <v>324</v>
      </c>
      <c r="T300" s="4" t="str">
        <f aca="false">A300&amp;"|"&amp;C300</f>
        <v>VITACON VENANCIO AIRES|HMP</v>
      </c>
      <c r="U300" s="4" t="str">
        <f aca="false">T300&amp;"|"&amp;TEXT(I300,"0.00")</f>
        <v>VITACON VENANCIO AIRES|HMP|419948.89</v>
      </c>
    </row>
    <row r="301" customFormat="false" ht="15" hidden="false" customHeight="true" outlineLevel="0" collapsed="false">
      <c r="A301" s="4" t="s">
        <v>364</v>
      </c>
      <c r="B301" s="4" t="s">
        <v>375</v>
      </c>
      <c r="C301" s="4" t="s">
        <v>337</v>
      </c>
      <c r="D301" s="4" t="s">
        <v>319</v>
      </c>
      <c r="E301" s="5" t="n">
        <v>24.06</v>
      </c>
      <c r="F301" s="6" t="n">
        <v>17454.23</v>
      </c>
      <c r="G301" s="6" t="n">
        <v>419948.89</v>
      </c>
      <c r="H301" s="6" t="n">
        <v>17454.23</v>
      </c>
      <c r="I301" s="6" t="n">
        <v>419948.89</v>
      </c>
      <c r="J301" s="7" t="n">
        <v>0</v>
      </c>
      <c r="K301" s="4" t="s">
        <v>320</v>
      </c>
      <c r="L301" s="4" t="s">
        <v>320</v>
      </c>
      <c r="M301" s="4"/>
      <c r="N301" s="4"/>
      <c r="O301" s="4"/>
      <c r="P301" s="4" t="s">
        <v>321</v>
      </c>
      <c r="Q301" s="8" t="s">
        <v>322</v>
      </c>
      <c r="R301" s="9" t="s">
        <v>323</v>
      </c>
      <c r="S301" s="9" t="s">
        <v>324</v>
      </c>
      <c r="T301" s="4" t="str">
        <f aca="false">A301&amp;"|"&amp;C301</f>
        <v>VITACON VENANCIO AIRES|HMP</v>
      </c>
      <c r="U301" s="4" t="str">
        <f aca="false">T301&amp;"|"&amp;TEXT(I301,"0.00")</f>
        <v>VITACON VENANCIO AIRES|HMP|419948.89</v>
      </c>
    </row>
    <row r="302" customFormat="false" ht="15" hidden="false" customHeight="true" outlineLevel="0" collapsed="false">
      <c r="A302" s="4" t="s">
        <v>364</v>
      </c>
      <c r="B302" s="4" t="s">
        <v>376</v>
      </c>
      <c r="C302" s="4" t="s">
        <v>337</v>
      </c>
      <c r="D302" s="4" t="s">
        <v>319</v>
      </c>
      <c r="E302" s="5" t="n">
        <v>24.03</v>
      </c>
      <c r="F302" s="6" t="n">
        <v>17480.97</v>
      </c>
      <c r="G302" s="6" t="n">
        <v>420067.7</v>
      </c>
      <c r="H302" s="6" t="n">
        <v>17480.97</v>
      </c>
      <c r="I302" s="6" t="n">
        <v>420067.7</v>
      </c>
      <c r="J302" s="7" t="n">
        <v>0</v>
      </c>
      <c r="K302" s="4" t="s">
        <v>320</v>
      </c>
      <c r="L302" s="4" t="s">
        <v>320</v>
      </c>
      <c r="M302" s="4"/>
      <c r="N302" s="4"/>
      <c r="O302" s="4"/>
      <c r="P302" s="4" t="s">
        <v>321</v>
      </c>
      <c r="Q302" s="8" t="s">
        <v>322</v>
      </c>
      <c r="R302" s="9" t="s">
        <v>323</v>
      </c>
      <c r="S302" s="9" t="s">
        <v>324</v>
      </c>
      <c r="T302" s="4" t="str">
        <f aca="false">A302&amp;"|"&amp;C302</f>
        <v>VITACON VENANCIO AIRES|HMP</v>
      </c>
      <c r="U302" s="4" t="str">
        <f aca="false">T302&amp;"|"&amp;TEXT(I302,"0.00")</f>
        <v>VITACON VENANCIO AIRES|HMP|420067.70</v>
      </c>
    </row>
    <row r="303" customFormat="false" ht="15" hidden="false" customHeight="true" outlineLevel="0" collapsed="false">
      <c r="A303" s="4" t="s">
        <v>180</v>
      </c>
      <c r="B303" s="4" t="s">
        <v>377</v>
      </c>
      <c r="C303" s="4" t="s">
        <v>318</v>
      </c>
      <c r="D303" s="4" t="s">
        <v>319</v>
      </c>
      <c r="E303" s="5" t="n">
        <v>25.57</v>
      </c>
      <c r="F303" s="6" t="n">
        <v>15003.39</v>
      </c>
      <c r="G303" s="6" t="n">
        <v>383636.74</v>
      </c>
      <c r="H303" s="6" t="n">
        <v>14253.22</v>
      </c>
      <c r="I303" s="6" t="n">
        <v>364454.9</v>
      </c>
      <c r="J303" s="7" t="n">
        <v>0.05</v>
      </c>
      <c r="K303" s="4" t="s">
        <v>320</v>
      </c>
      <c r="L303" s="4" t="s">
        <v>320</v>
      </c>
      <c r="M303" s="4"/>
      <c r="N303" s="4"/>
      <c r="O303" s="4"/>
      <c r="P303" s="4" t="s">
        <v>321</v>
      </c>
      <c r="Q303" s="8" t="s">
        <v>322</v>
      </c>
      <c r="R303" s="9" t="s">
        <v>323</v>
      </c>
      <c r="S303" s="9" t="s">
        <v>324</v>
      </c>
      <c r="T303" s="4" t="str">
        <f aca="false">A303&amp;"|"&amp;C303</f>
        <v>VITACON VILA OLIMPIA|HIS</v>
      </c>
      <c r="U303" s="4" t="str">
        <f aca="false">T303&amp;"|"&amp;TEXT(I303,"0.00")</f>
        <v>VITACON VILA OLIMPIA|HIS|364454.90</v>
      </c>
    </row>
    <row r="304" customFormat="false" ht="15" hidden="false" customHeight="true" outlineLevel="0" collapsed="false">
      <c r="A304" s="4" t="s">
        <v>180</v>
      </c>
      <c r="B304" s="4" t="s">
        <v>378</v>
      </c>
      <c r="C304" s="4" t="s">
        <v>318</v>
      </c>
      <c r="D304" s="4" t="s">
        <v>319</v>
      </c>
      <c r="E304" s="5" t="n">
        <v>25.27</v>
      </c>
      <c r="F304" s="6" t="n">
        <v>15181.51</v>
      </c>
      <c r="G304" s="6" t="n">
        <v>383636.74</v>
      </c>
      <c r="H304" s="6" t="n">
        <v>14422.43</v>
      </c>
      <c r="I304" s="6" t="n">
        <v>364454.9</v>
      </c>
      <c r="J304" s="7" t="n">
        <v>0.05</v>
      </c>
      <c r="K304" s="4" t="s">
        <v>320</v>
      </c>
      <c r="L304" s="4" t="s">
        <v>320</v>
      </c>
      <c r="M304" s="4"/>
      <c r="N304" s="4"/>
      <c r="O304" s="4"/>
      <c r="P304" s="4" t="s">
        <v>321</v>
      </c>
      <c r="Q304" s="8" t="s">
        <v>322</v>
      </c>
      <c r="R304" s="9" t="s">
        <v>323</v>
      </c>
      <c r="S304" s="9" t="s">
        <v>324</v>
      </c>
      <c r="T304" s="4" t="str">
        <f aca="false">A304&amp;"|"&amp;C304</f>
        <v>VITACON VILA OLIMPIA|HIS</v>
      </c>
      <c r="U304" s="4" t="str">
        <f aca="false">T304&amp;"|"&amp;TEXT(I304,"0.00")</f>
        <v>VITACON VILA OLIMPIA|HIS|364454.90</v>
      </c>
    </row>
    <row r="305" customFormat="false" ht="15" hidden="false" customHeight="true" outlineLevel="0" collapsed="false">
      <c r="A305" s="4" t="s">
        <v>180</v>
      </c>
      <c r="B305" s="4" t="s">
        <v>379</v>
      </c>
      <c r="C305" s="4" t="s">
        <v>318</v>
      </c>
      <c r="D305" s="4" t="s">
        <v>319</v>
      </c>
      <c r="E305" s="5" t="n">
        <v>32.56</v>
      </c>
      <c r="F305" s="6" t="n">
        <v>11782.46</v>
      </c>
      <c r="G305" s="6" t="n">
        <v>383636.74</v>
      </c>
      <c r="H305" s="6" t="n">
        <v>11782.46</v>
      </c>
      <c r="I305" s="6" t="n">
        <v>383636.74</v>
      </c>
      <c r="J305" s="7" t="n">
        <v>0</v>
      </c>
      <c r="K305" s="4" t="s">
        <v>320</v>
      </c>
      <c r="L305" s="4" t="s">
        <v>320</v>
      </c>
      <c r="M305" s="4"/>
      <c r="N305" s="4"/>
      <c r="O305" s="4"/>
      <c r="P305" s="4" t="s">
        <v>321</v>
      </c>
      <c r="Q305" s="8" t="s">
        <v>322</v>
      </c>
      <c r="R305" s="9" t="s">
        <v>323</v>
      </c>
      <c r="S305" s="9" t="s">
        <v>324</v>
      </c>
      <c r="T305" s="4" t="str">
        <f aca="false">A305&amp;"|"&amp;C305</f>
        <v>VITACON VILA OLIMPIA|HIS</v>
      </c>
      <c r="U305" s="4" t="str">
        <f aca="false">T305&amp;"|"&amp;TEXT(I305,"0.00")</f>
        <v>VITACON VILA OLIMPIA|HIS|383636.74</v>
      </c>
    </row>
    <row r="306" customFormat="false" ht="15" hidden="false" customHeight="true" outlineLevel="0" collapsed="false">
      <c r="A306" s="4" t="s">
        <v>180</v>
      </c>
      <c r="B306" s="4" t="s">
        <v>380</v>
      </c>
      <c r="C306" s="4" t="s">
        <v>318</v>
      </c>
      <c r="D306" s="4" t="s">
        <v>319</v>
      </c>
      <c r="E306" s="5" t="n">
        <v>32.96</v>
      </c>
      <c r="F306" s="6" t="n">
        <v>11639.46</v>
      </c>
      <c r="G306" s="6" t="n">
        <v>383636.74</v>
      </c>
      <c r="H306" s="6" t="n">
        <v>11639.46</v>
      </c>
      <c r="I306" s="6" t="n">
        <v>383636.74</v>
      </c>
      <c r="J306" s="7" t="n">
        <v>0</v>
      </c>
      <c r="K306" s="4" t="s">
        <v>320</v>
      </c>
      <c r="L306" s="4" t="s">
        <v>320</v>
      </c>
      <c r="M306" s="4"/>
      <c r="N306" s="4"/>
      <c r="O306" s="4"/>
      <c r="P306" s="4" t="s">
        <v>321</v>
      </c>
      <c r="Q306" s="8" t="s">
        <v>322</v>
      </c>
      <c r="R306" s="9" t="s">
        <v>323</v>
      </c>
      <c r="S306" s="9" t="s">
        <v>324</v>
      </c>
      <c r="T306" s="4" t="str">
        <f aca="false">A306&amp;"|"&amp;C306</f>
        <v>VITACON VILA OLIMPIA|HIS</v>
      </c>
      <c r="U306" s="4" t="str">
        <f aca="false">T306&amp;"|"&amp;TEXT(I306,"0.00")</f>
        <v>VITACON VILA OLIMPIA|HIS|383636.74</v>
      </c>
    </row>
    <row r="307" customFormat="false" ht="15" hidden="false" customHeight="true" outlineLevel="0" collapsed="false">
      <c r="A307" s="4" t="s">
        <v>180</v>
      </c>
      <c r="B307" s="4" t="s">
        <v>381</v>
      </c>
      <c r="C307" s="4" t="s">
        <v>318</v>
      </c>
      <c r="D307" s="4" t="s">
        <v>319</v>
      </c>
      <c r="E307" s="5" t="n">
        <v>25.31</v>
      </c>
      <c r="F307" s="6" t="n">
        <v>15157.52</v>
      </c>
      <c r="G307" s="6" t="n">
        <v>383636.74</v>
      </c>
      <c r="H307" s="6" t="n">
        <v>14399.64</v>
      </c>
      <c r="I307" s="6" t="n">
        <v>364454.9</v>
      </c>
      <c r="J307" s="7" t="n">
        <v>0.05</v>
      </c>
      <c r="K307" s="4" t="s">
        <v>320</v>
      </c>
      <c r="L307" s="4" t="s">
        <v>320</v>
      </c>
      <c r="M307" s="4"/>
      <c r="N307" s="4"/>
      <c r="O307" s="4"/>
      <c r="P307" s="4" t="s">
        <v>321</v>
      </c>
      <c r="Q307" s="8" t="s">
        <v>322</v>
      </c>
      <c r="R307" s="9" t="s">
        <v>323</v>
      </c>
      <c r="S307" s="9" t="s">
        <v>324</v>
      </c>
      <c r="T307" s="4" t="str">
        <f aca="false">A307&amp;"|"&amp;C307</f>
        <v>VITACON VILA OLIMPIA|HIS</v>
      </c>
      <c r="U307" s="4" t="str">
        <f aca="false">T307&amp;"|"&amp;TEXT(I307,"0.00")</f>
        <v>VITACON VILA OLIMPIA|HIS|364454.90</v>
      </c>
    </row>
    <row r="308" customFormat="false" ht="15" hidden="false" customHeight="true" outlineLevel="0" collapsed="false">
      <c r="A308" s="4" t="s">
        <v>180</v>
      </c>
      <c r="B308" s="4" t="s">
        <v>382</v>
      </c>
      <c r="C308" s="4" t="s">
        <v>318</v>
      </c>
      <c r="D308" s="4" t="s">
        <v>319</v>
      </c>
      <c r="E308" s="5" t="n">
        <v>25.49</v>
      </c>
      <c r="F308" s="6" t="n">
        <v>15050.48</v>
      </c>
      <c r="G308" s="6" t="n">
        <v>383636.74</v>
      </c>
      <c r="H308" s="6" t="n">
        <v>14297.96</v>
      </c>
      <c r="I308" s="6" t="n">
        <v>364454.9</v>
      </c>
      <c r="J308" s="7" t="n">
        <v>0.05</v>
      </c>
      <c r="K308" s="4" t="s">
        <v>320</v>
      </c>
      <c r="L308" s="4" t="s">
        <v>320</v>
      </c>
      <c r="M308" s="4"/>
      <c r="N308" s="4"/>
      <c r="O308" s="4"/>
      <c r="P308" s="4" t="s">
        <v>321</v>
      </c>
      <c r="Q308" s="8" t="s">
        <v>322</v>
      </c>
      <c r="R308" s="9" t="s">
        <v>323</v>
      </c>
      <c r="S308" s="9" t="s">
        <v>324</v>
      </c>
      <c r="T308" s="4" t="str">
        <f aca="false">A308&amp;"|"&amp;C308</f>
        <v>VITACON VILA OLIMPIA|HIS</v>
      </c>
      <c r="U308" s="4" t="str">
        <f aca="false">T308&amp;"|"&amp;TEXT(I308,"0.00")</f>
        <v>VITACON VILA OLIMPIA|HIS|364454.90</v>
      </c>
    </row>
    <row r="309" customFormat="false" ht="15" hidden="false" customHeight="true" outlineLevel="0" collapsed="false">
      <c r="A309" s="4" t="s">
        <v>180</v>
      </c>
      <c r="B309" s="4" t="s">
        <v>383</v>
      </c>
      <c r="C309" s="4" t="s">
        <v>318</v>
      </c>
      <c r="D309" s="4" t="s">
        <v>319</v>
      </c>
      <c r="E309" s="5" t="n">
        <v>33.21</v>
      </c>
      <c r="F309" s="6" t="n">
        <v>11551.84</v>
      </c>
      <c r="G309" s="6" t="n">
        <v>383636.74</v>
      </c>
      <c r="H309" s="6" t="n">
        <v>10396.66</v>
      </c>
      <c r="I309" s="6" t="n">
        <v>345273.07</v>
      </c>
      <c r="J309" s="7" t="n">
        <v>0.1</v>
      </c>
      <c r="K309" s="4" t="s">
        <v>320</v>
      </c>
      <c r="L309" s="4" t="s">
        <v>320</v>
      </c>
      <c r="M309" s="4"/>
      <c r="N309" s="4"/>
      <c r="O309" s="4"/>
      <c r="P309" s="4" t="s">
        <v>321</v>
      </c>
      <c r="Q309" s="8" t="s">
        <v>322</v>
      </c>
      <c r="R309" s="9" t="s">
        <v>323</v>
      </c>
      <c r="S309" s="9" t="s">
        <v>324</v>
      </c>
      <c r="T309" s="4" t="str">
        <f aca="false">A309&amp;"|"&amp;C309</f>
        <v>VITACON VILA OLIMPIA|HIS</v>
      </c>
      <c r="U309" s="4" t="str">
        <f aca="false">T309&amp;"|"&amp;TEXT(I309,"0.00")</f>
        <v>VITACON VILA OLIMPIA|HIS|345273.07</v>
      </c>
    </row>
    <row r="310" customFormat="false" ht="15" hidden="false" customHeight="true" outlineLevel="0" collapsed="false">
      <c r="A310" s="4" t="s">
        <v>180</v>
      </c>
      <c r="B310" s="4" t="s">
        <v>384</v>
      </c>
      <c r="C310" s="4" t="s">
        <v>318</v>
      </c>
      <c r="D310" s="4" t="s">
        <v>319</v>
      </c>
      <c r="E310" s="5" t="n">
        <v>32.56</v>
      </c>
      <c r="F310" s="6" t="n">
        <v>11782.46</v>
      </c>
      <c r="G310" s="6" t="n">
        <v>383636.74</v>
      </c>
      <c r="H310" s="6" t="n">
        <v>10604.21</v>
      </c>
      <c r="I310" s="6" t="n">
        <v>345273.07</v>
      </c>
      <c r="J310" s="7" t="n">
        <v>0.1</v>
      </c>
      <c r="K310" s="4" t="s">
        <v>320</v>
      </c>
      <c r="L310" s="4" t="s">
        <v>320</v>
      </c>
      <c r="M310" s="4"/>
      <c r="N310" s="4"/>
      <c r="O310" s="4"/>
      <c r="P310" s="4" t="s">
        <v>321</v>
      </c>
      <c r="Q310" s="8" t="s">
        <v>322</v>
      </c>
      <c r="R310" s="9" t="s">
        <v>323</v>
      </c>
      <c r="S310" s="9" t="s">
        <v>324</v>
      </c>
      <c r="T310" s="4" t="str">
        <f aca="false">A310&amp;"|"&amp;C310</f>
        <v>VITACON VILA OLIMPIA|HIS</v>
      </c>
      <c r="U310" s="4" t="str">
        <f aca="false">T310&amp;"|"&amp;TEXT(I310,"0.00")</f>
        <v>VITACON VILA OLIMPIA|HIS|345273.07</v>
      </c>
    </row>
    <row r="311" customFormat="false" ht="15" hidden="false" customHeight="true" outlineLevel="0" collapsed="false">
      <c r="A311" s="4" t="s">
        <v>180</v>
      </c>
      <c r="B311" s="4" t="s">
        <v>385</v>
      </c>
      <c r="C311" s="4" t="s">
        <v>318</v>
      </c>
      <c r="D311" s="4" t="s">
        <v>319</v>
      </c>
      <c r="E311" s="5" t="n">
        <v>57.93</v>
      </c>
      <c r="F311" s="6" t="n">
        <v>6622.42</v>
      </c>
      <c r="G311" s="6" t="n">
        <v>383636.74</v>
      </c>
      <c r="H311" s="6" t="n">
        <v>6291.3</v>
      </c>
      <c r="I311" s="6" t="n">
        <v>364454.9</v>
      </c>
      <c r="J311" s="7" t="n">
        <v>0.05</v>
      </c>
      <c r="K311" s="4" t="s">
        <v>320</v>
      </c>
      <c r="L311" s="4" t="s">
        <v>320</v>
      </c>
      <c r="M311" s="4"/>
      <c r="N311" s="4"/>
      <c r="O311" s="4"/>
      <c r="P311" s="4" t="s">
        <v>321</v>
      </c>
      <c r="Q311" s="8" t="s">
        <v>322</v>
      </c>
      <c r="R311" s="9" t="s">
        <v>323</v>
      </c>
      <c r="S311" s="9" t="s">
        <v>324</v>
      </c>
      <c r="T311" s="4" t="str">
        <f aca="false">A311&amp;"|"&amp;C311</f>
        <v>VITACON VILA OLIMPIA|HIS</v>
      </c>
      <c r="U311" s="4" t="str">
        <f aca="false">T311&amp;"|"&amp;TEXT(I311,"0.00")</f>
        <v>VITACON VILA OLIMPIA|HIS|364454.90</v>
      </c>
    </row>
    <row r="312" customFormat="false" ht="15" hidden="false" customHeight="true" outlineLevel="0" collapsed="false">
      <c r="A312" s="4" t="s">
        <v>180</v>
      </c>
      <c r="B312" s="4" t="s">
        <v>386</v>
      </c>
      <c r="C312" s="4" t="s">
        <v>318</v>
      </c>
      <c r="D312" s="4" t="s">
        <v>319</v>
      </c>
      <c r="E312" s="5" t="n">
        <v>59.23</v>
      </c>
      <c r="F312" s="6" t="n">
        <v>6477.07</v>
      </c>
      <c r="G312" s="6" t="n">
        <v>383636.74</v>
      </c>
      <c r="H312" s="6" t="n">
        <v>6153.21</v>
      </c>
      <c r="I312" s="6" t="n">
        <v>364454.9</v>
      </c>
      <c r="J312" s="7" t="n">
        <v>0.05</v>
      </c>
      <c r="K312" s="4" t="s">
        <v>320</v>
      </c>
      <c r="L312" s="4" t="s">
        <v>320</v>
      </c>
      <c r="M312" s="4"/>
      <c r="N312" s="4"/>
      <c r="O312" s="4"/>
      <c r="P312" s="4" t="s">
        <v>321</v>
      </c>
      <c r="Q312" s="8" t="s">
        <v>322</v>
      </c>
      <c r="R312" s="9" t="s">
        <v>323</v>
      </c>
      <c r="S312" s="9" t="s">
        <v>324</v>
      </c>
      <c r="T312" s="4" t="str">
        <f aca="false">A312&amp;"|"&amp;C312</f>
        <v>VITACON VILA OLIMPIA|HIS</v>
      </c>
      <c r="U312" s="4" t="str">
        <f aca="false">T312&amp;"|"&amp;TEXT(I312,"0.00")</f>
        <v>VITACON VILA OLIMPIA|HIS|364454.90</v>
      </c>
    </row>
    <row r="313" customFormat="false" ht="15" hidden="false" customHeight="true" outlineLevel="0" collapsed="false">
      <c r="A313" s="4" t="s">
        <v>180</v>
      </c>
      <c r="B313" s="4" t="s">
        <v>387</v>
      </c>
      <c r="C313" s="4" t="s">
        <v>318</v>
      </c>
      <c r="D313" s="4" t="s">
        <v>319</v>
      </c>
      <c r="E313" s="5" t="n">
        <v>42.16</v>
      </c>
      <c r="F313" s="6" t="n">
        <v>9099.54</v>
      </c>
      <c r="G313" s="6" t="n">
        <v>383636.74</v>
      </c>
      <c r="H313" s="6" t="n">
        <v>9099.54</v>
      </c>
      <c r="I313" s="6" t="n">
        <v>383636.74</v>
      </c>
      <c r="J313" s="7" t="n">
        <v>0</v>
      </c>
      <c r="K313" s="4" t="s">
        <v>320</v>
      </c>
      <c r="L313" s="4" t="s">
        <v>320</v>
      </c>
      <c r="M313" s="4"/>
      <c r="N313" s="4"/>
      <c r="O313" s="4"/>
      <c r="P313" s="4" t="s">
        <v>321</v>
      </c>
      <c r="Q313" s="8" t="s">
        <v>322</v>
      </c>
      <c r="R313" s="9" t="s">
        <v>323</v>
      </c>
      <c r="S313" s="9" t="s">
        <v>324</v>
      </c>
      <c r="T313" s="4" t="str">
        <f aca="false">A313&amp;"|"&amp;C313</f>
        <v>VITACON VILA OLIMPIA|HIS</v>
      </c>
      <c r="U313" s="4" t="str">
        <f aca="false">T313&amp;"|"&amp;TEXT(I313,"0.00")</f>
        <v>VITACON VILA OLIMPIA|HIS|383636.74</v>
      </c>
    </row>
    <row r="314" customFormat="false" ht="15" hidden="false" customHeight="true" outlineLevel="0" collapsed="false">
      <c r="A314" s="4" t="s">
        <v>180</v>
      </c>
      <c r="B314" s="4" t="s">
        <v>388</v>
      </c>
      <c r="C314" s="4" t="s">
        <v>318</v>
      </c>
      <c r="D314" s="4" t="s">
        <v>319</v>
      </c>
      <c r="E314" s="5" t="n">
        <v>41.47</v>
      </c>
      <c r="F314" s="6" t="n">
        <v>9250.95</v>
      </c>
      <c r="G314" s="6" t="n">
        <v>383636.74</v>
      </c>
      <c r="H314" s="6" t="n">
        <v>9250.95</v>
      </c>
      <c r="I314" s="6" t="n">
        <v>383636.74</v>
      </c>
      <c r="J314" s="7" t="n">
        <v>0</v>
      </c>
      <c r="K314" s="4" t="s">
        <v>320</v>
      </c>
      <c r="L314" s="4" t="s">
        <v>320</v>
      </c>
      <c r="M314" s="4"/>
      <c r="N314" s="4"/>
      <c r="O314" s="4"/>
      <c r="P314" s="4" t="s">
        <v>321</v>
      </c>
      <c r="Q314" s="8" t="s">
        <v>322</v>
      </c>
      <c r="R314" s="9" t="s">
        <v>323</v>
      </c>
      <c r="S314" s="9" t="s">
        <v>324</v>
      </c>
      <c r="T314" s="4" t="str">
        <f aca="false">A314&amp;"|"&amp;C314</f>
        <v>VITACON VILA OLIMPIA|HIS</v>
      </c>
      <c r="U314" s="4" t="str">
        <f aca="false">T314&amp;"|"&amp;TEXT(I314,"0.00")</f>
        <v>VITACON VILA OLIMPIA|HIS|383636.74</v>
      </c>
    </row>
    <row r="315" customFormat="false" ht="15" hidden="false" customHeight="true" outlineLevel="0" collapsed="false">
      <c r="A315" s="4" t="s">
        <v>87</v>
      </c>
      <c r="B315" s="4" t="s">
        <v>389</v>
      </c>
      <c r="C315" s="4" t="s">
        <v>337</v>
      </c>
      <c r="D315" s="4" t="s">
        <v>319</v>
      </c>
      <c r="E315" s="5" t="n">
        <v>41.54</v>
      </c>
      <c r="F315" s="6" t="n">
        <v>12943.49</v>
      </c>
      <c r="G315" s="6" t="n">
        <v>537672.71</v>
      </c>
      <c r="H315" s="6" t="n">
        <v>12166.88</v>
      </c>
      <c r="I315" s="6" t="n">
        <v>505412.35</v>
      </c>
      <c r="J315" s="7" t="n">
        <v>0.06</v>
      </c>
      <c r="K315" s="4" t="s">
        <v>320</v>
      </c>
      <c r="L315" s="4" t="s">
        <v>320</v>
      </c>
      <c r="M315" s="4"/>
      <c r="N315" s="4"/>
      <c r="O315" s="4"/>
      <c r="P315" s="4" t="s">
        <v>321</v>
      </c>
      <c r="Q315" s="8" t="s">
        <v>322</v>
      </c>
      <c r="R315" s="9" t="s">
        <v>323</v>
      </c>
      <c r="S315" s="9" t="s">
        <v>324</v>
      </c>
      <c r="T315" s="4" t="str">
        <f aca="false">A315&amp;"|"&amp;C315</f>
        <v>VITACON BRIGADEIRO|HMP</v>
      </c>
      <c r="U315" s="4" t="str">
        <f aca="false">T315&amp;"|"&amp;TEXT(I315,"0.00")</f>
        <v>VITACON BRIGADEIRO|HMP|505412.35</v>
      </c>
    </row>
    <row r="316" customFormat="false" ht="15" hidden="false" customHeight="true" outlineLevel="0" collapsed="false">
      <c r="A316" s="4" t="s">
        <v>87</v>
      </c>
      <c r="B316" s="4" t="s">
        <v>89</v>
      </c>
      <c r="C316" s="4" t="s">
        <v>337</v>
      </c>
      <c r="D316" s="4" t="s">
        <v>319</v>
      </c>
      <c r="E316" s="5" t="n">
        <v>31.62</v>
      </c>
      <c r="F316" s="6" t="n">
        <v>17004.2</v>
      </c>
      <c r="G316" s="6" t="n">
        <v>537672.71</v>
      </c>
      <c r="H316" s="6" t="n">
        <v>15983.95</v>
      </c>
      <c r="I316" s="6" t="n">
        <v>505412.35</v>
      </c>
      <c r="J316" s="7" t="n">
        <v>0.06</v>
      </c>
      <c r="K316" s="4" t="s">
        <v>320</v>
      </c>
      <c r="L316" s="4" t="s">
        <v>320</v>
      </c>
      <c r="M316" s="4"/>
      <c r="N316" s="4"/>
      <c r="O316" s="4"/>
      <c r="P316" s="4" t="s">
        <v>321</v>
      </c>
      <c r="Q316" s="8" t="s">
        <v>322</v>
      </c>
      <c r="R316" s="9" t="s">
        <v>323</v>
      </c>
      <c r="S316" s="9" t="s">
        <v>324</v>
      </c>
      <c r="T316" s="4" t="str">
        <f aca="false">A316&amp;"|"&amp;C316</f>
        <v>VITACON BRIGADEIRO|HMP</v>
      </c>
      <c r="U316" s="4" t="str">
        <f aca="false">T316&amp;"|"&amp;TEXT(I316,"0.00")</f>
        <v>VITACON BRIGADEIRO|HMP|505412.35</v>
      </c>
    </row>
    <row r="317" customFormat="false" ht="15" hidden="false" customHeight="true" outlineLevel="0" collapsed="false">
      <c r="A317" s="4" t="s">
        <v>87</v>
      </c>
      <c r="B317" s="4" t="s">
        <v>91</v>
      </c>
      <c r="C317" s="4" t="s">
        <v>337</v>
      </c>
      <c r="D317" s="4" t="s">
        <v>319</v>
      </c>
      <c r="E317" s="5" t="n">
        <v>30.29</v>
      </c>
      <c r="F317" s="6" t="n">
        <v>17750.83</v>
      </c>
      <c r="G317" s="6" t="n">
        <v>537672.71</v>
      </c>
      <c r="H317" s="6" t="n">
        <v>16685.78</v>
      </c>
      <c r="I317" s="6" t="n">
        <v>505412.35</v>
      </c>
      <c r="J317" s="7" t="n">
        <v>0.06</v>
      </c>
      <c r="K317" s="4" t="s">
        <v>320</v>
      </c>
      <c r="L317" s="4" t="s">
        <v>320</v>
      </c>
      <c r="M317" s="4"/>
      <c r="N317" s="4"/>
      <c r="O317" s="4"/>
      <c r="P317" s="4" t="s">
        <v>321</v>
      </c>
      <c r="Q317" s="8" t="s">
        <v>322</v>
      </c>
      <c r="R317" s="9" t="s">
        <v>323</v>
      </c>
      <c r="S317" s="9" t="s">
        <v>324</v>
      </c>
      <c r="T317" s="4" t="str">
        <f aca="false">A317&amp;"|"&amp;C317</f>
        <v>VITACON BRIGADEIRO|HMP</v>
      </c>
      <c r="U317" s="4" t="str">
        <f aca="false">T317&amp;"|"&amp;TEXT(I317,"0.00")</f>
        <v>VITACON BRIGADEIRO|HMP|505412.35</v>
      </c>
    </row>
    <row r="318" customFormat="false" ht="15" hidden="false" customHeight="true" outlineLevel="0" collapsed="false">
      <c r="A318" s="4" t="s">
        <v>87</v>
      </c>
      <c r="B318" s="4" t="s">
        <v>390</v>
      </c>
      <c r="C318" s="4" t="s">
        <v>337</v>
      </c>
      <c r="D318" s="4" t="s">
        <v>319</v>
      </c>
      <c r="E318" s="5" t="n">
        <v>30.31</v>
      </c>
      <c r="F318" s="6" t="n">
        <v>17739.12</v>
      </c>
      <c r="G318" s="6" t="n">
        <v>537672.71</v>
      </c>
      <c r="H318" s="6" t="n">
        <v>15965.21</v>
      </c>
      <c r="I318" s="6" t="n">
        <v>483905.44</v>
      </c>
      <c r="J318" s="7" t="n">
        <v>0.1</v>
      </c>
      <c r="K318" s="4" t="s">
        <v>320</v>
      </c>
      <c r="L318" s="4" t="s">
        <v>320</v>
      </c>
      <c r="M318" s="4"/>
      <c r="N318" s="4"/>
      <c r="O318" s="4"/>
      <c r="P318" s="4" t="s">
        <v>321</v>
      </c>
      <c r="Q318" s="8" t="s">
        <v>322</v>
      </c>
      <c r="R318" s="9" t="s">
        <v>323</v>
      </c>
      <c r="S318" s="9" t="s">
        <v>324</v>
      </c>
      <c r="T318" s="4" t="str">
        <f aca="false">A318&amp;"|"&amp;C318</f>
        <v>VITACON BRIGADEIRO|HMP</v>
      </c>
      <c r="U318" s="4" t="str">
        <f aca="false">T318&amp;"|"&amp;TEXT(I318,"0.00")</f>
        <v>VITACON BRIGADEIRO|HMP|483905.44</v>
      </c>
    </row>
    <row r="319" customFormat="false" ht="15" hidden="false" customHeight="true" outlineLevel="0" collapsed="false">
      <c r="A319" s="4" t="s">
        <v>87</v>
      </c>
      <c r="B319" s="4" t="s">
        <v>391</v>
      </c>
      <c r="C319" s="4" t="s">
        <v>337</v>
      </c>
      <c r="D319" s="4" t="s">
        <v>319</v>
      </c>
      <c r="E319" s="5" t="n">
        <v>27.47</v>
      </c>
      <c r="F319" s="6" t="n">
        <v>19573.09</v>
      </c>
      <c r="G319" s="6" t="n">
        <v>537672.71</v>
      </c>
      <c r="H319" s="6" t="n">
        <v>17615.78</v>
      </c>
      <c r="I319" s="6" t="n">
        <v>483905.44</v>
      </c>
      <c r="J319" s="7" t="n">
        <v>0.1</v>
      </c>
      <c r="K319" s="4" t="s">
        <v>320</v>
      </c>
      <c r="L319" s="4" t="s">
        <v>320</v>
      </c>
      <c r="M319" s="4"/>
      <c r="N319" s="4"/>
      <c r="O319" s="4"/>
      <c r="P319" s="4" t="s">
        <v>321</v>
      </c>
      <c r="Q319" s="8" t="s">
        <v>322</v>
      </c>
      <c r="R319" s="9" t="s">
        <v>323</v>
      </c>
      <c r="S319" s="9" t="s">
        <v>324</v>
      </c>
      <c r="T319" s="4" t="str">
        <f aca="false">A319&amp;"|"&amp;C319</f>
        <v>VITACON BRIGADEIRO|HMP</v>
      </c>
      <c r="U319" s="4" t="str">
        <f aca="false">T319&amp;"|"&amp;TEXT(I319,"0.00")</f>
        <v>VITACON BRIGADEIRO|HMP|483905.44</v>
      </c>
    </row>
    <row r="320" customFormat="false" ht="15" hidden="false" customHeight="true" outlineLevel="0" collapsed="false">
      <c r="A320" s="4" t="s">
        <v>87</v>
      </c>
      <c r="B320" s="4" t="s">
        <v>392</v>
      </c>
      <c r="C320" s="4" t="s">
        <v>337</v>
      </c>
      <c r="D320" s="4" t="s">
        <v>319</v>
      </c>
      <c r="E320" s="5" t="n">
        <v>27.44</v>
      </c>
      <c r="F320" s="6" t="n">
        <v>19594.49</v>
      </c>
      <c r="G320" s="6" t="n">
        <v>537672.71</v>
      </c>
      <c r="H320" s="6" t="n">
        <v>17635.04</v>
      </c>
      <c r="I320" s="6" t="n">
        <v>483905.44</v>
      </c>
      <c r="J320" s="7" t="n">
        <v>0.1</v>
      </c>
      <c r="K320" s="4" t="s">
        <v>320</v>
      </c>
      <c r="L320" s="4" t="s">
        <v>320</v>
      </c>
      <c r="M320" s="4"/>
      <c r="N320" s="4"/>
      <c r="O320" s="4"/>
      <c r="P320" s="4" t="s">
        <v>321</v>
      </c>
      <c r="Q320" s="8" t="s">
        <v>322</v>
      </c>
      <c r="R320" s="9" t="s">
        <v>323</v>
      </c>
      <c r="S320" s="9" t="s">
        <v>324</v>
      </c>
      <c r="T320" s="4" t="str">
        <f aca="false">A320&amp;"|"&amp;C320</f>
        <v>VITACON BRIGADEIRO|HMP</v>
      </c>
      <c r="U320" s="4" t="str">
        <f aca="false">T320&amp;"|"&amp;TEXT(I320,"0.00")</f>
        <v>VITACON BRIGADEIRO|HMP|483905.44</v>
      </c>
    </row>
    <row r="321" customFormat="false" ht="15" hidden="false" customHeight="true" outlineLevel="0" collapsed="false">
      <c r="A321" s="4" t="s">
        <v>87</v>
      </c>
      <c r="B321" s="4" t="s">
        <v>393</v>
      </c>
      <c r="C321" s="4" t="s">
        <v>337</v>
      </c>
      <c r="D321" s="4" t="s">
        <v>319</v>
      </c>
      <c r="E321" s="5" t="n">
        <v>27.44</v>
      </c>
      <c r="F321" s="6" t="n">
        <v>19594.49</v>
      </c>
      <c r="G321" s="6" t="n">
        <v>537672.71</v>
      </c>
      <c r="H321" s="6" t="n">
        <v>19594.49</v>
      </c>
      <c r="I321" s="6" t="n">
        <v>537672.71</v>
      </c>
      <c r="J321" s="7" t="n">
        <v>0</v>
      </c>
      <c r="K321" s="4" t="s">
        <v>320</v>
      </c>
      <c r="L321" s="4" t="s">
        <v>320</v>
      </c>
      <c r="M321" s="4"/>
      <c r="N321" s="4"/>
      <c r="O321" s="4"/>
      <c r="P321" s="4" t="s">
        <v>321</v>
      </c>
      <c r="Q321" s="8" t="s">
        <v>322</v>
      </c>
      <c r="R321" s="9" t="s">
        <v>323</v>
      </c>
      <c r="S321" s="9" t="s">
        <v>324</v>
      </c>
      <c r="T321" s="4" t="str">
        <f aca="false">A321&amp;"|"&amp;C321</f>
        <v>VITACON BRIGADEIRO|HMP</v>
      </c>
      <c r="U321" s="4" t="str">
        <f aca="false">T321&amp;"|"&amp;TEXT(I321,"0.00")</f>
        <v>VITACON BRIGADEIRO|HMP|537672.71</v>
      </c>
    </row>
    <row r="322" customFormat="false" ht="15" hidden="false" customHeight="true" outlineLevel="0" collapsed="false">
      <c r="A322" s="4" t="s">
        <v>87</v>
      </c>
      <c r="B322" s="4" t="s">
        <v>394</v>
      </c>
      <c r="C322" s="4" t="s">
        <v>337</v>
      </c>
      <c r="D322" s="4" t="s">
        <v>319</v>
      </c>
      <c r="E322" s="5" t="n">
        <v>42.39</v>
      </c>
      <c r="F322" s="6" t="n">
        <v>12683.95</v>
      </c>
      <c r="G322" s="6" t="n">
        <v>537672.71</v>
      </c>
      <c r="H322" s="6" t="n">
        <v>12683.95</v>
      </c>
      <c r="I322" s="6" t="n">
        <v>537672.71</v>
      </c>
      <c r="J322" s="7" t="n">
        <v>0</v>
      </c>
      <c r="K322" s="4" t="s">
        <v>320</v>
      </c>
      <c r="L322" s="4" t="s">
        <v>320</v>
      </c>
      <c r="M322" s="4"/>
      <c r="N322" s="4"/>
      <c r="O322" s="4"/>
      <c r="P322" s="4" t="s">
        <v>321</v>
      </c>
      <c r="Q322" s="8" t="s">
        <v>322</v>
      </c>
      <c r="R322" s="9" t="s">
        <v>323</v>
      </c>
      <c r="S322" s="9" t="s">
        <v>324</v>
      </c>
      <c r="T322" s="4" t="str">
        <f aca="false">A322&amp;"|"&amp;C322</f>
        <v>VITACON BRIGADEIRO|HMP</v>
      </c>
      <c r="U322" s="4" t="str">
        <f aca="false">T322&amp;"|"&amp;TEXT(I322,"0.00")</f>
        <v>VITACON BRIGADEIRO|HMP|537672.71</v>
      </c>
    </row>
    <row r="323" customFormat="false" ht="15" hidden="false" customHeight="true" outlineLevel="0" collapsed="false">
      <c r="A323" s="4" t="s">
        <v>395</v>
      </c>
      <c r="B323" s="4" t="s">
        <v>396</v>
      </c>
      <c r="C323" s="4" t="s">
        <v>318</v>
      </c>
      <c r="D323" s="4" t="s">
        <v>319</v>
      </c>
      <c r="E323" s="5" t="n">
        <v>24</v>
      </c>
      <c r="F323" s="6" t="n">
        <v>15984.86</v>
      </c>
      <c r="G323" s="6" t="n">
        <v>383636.74</v>
      </c>
      <c r="H323" s="6" t="n">
        <v>15984.86</v>
      </c>
      <c r="I323" s="6" t="n">
        <v>383636.74</v>
      </c>
      <c r="J323" s="7" t="n">
        <v>0</v>
      </c>
      <c r="K323" s="4" t="s">
        <v>320</v>
      </c>
      <c r="L323" s="4" t="s">
        <v>320</v>
      </c>
      <c r="M323" s="4"/>
      <c r="N323" s="4"/>
      <c r="O323" s="4"/>
      <c r="P323" s="4" t="s">
        <v>321</v>
      </c>
      <c r="Q323" s="10" t="s">
        <v>397</v>
      </c>
      <c r="R323" s="9" t="s">
        <v>398</v>
      </c>
      <c r="S323" s="9" t="s">
        <v>324</v>
      </c>
      <c r="T323" s="4" t="str">
        <f aca="false">A323&amp;"|"&amp;C323</f>
        <v>ON MARACATINS|HIS</v>
      </c>
      <c r="U323" s="4" t="str">
        <f aca="false">T323&amp;"|"&amp;TEXT(I323,"0.00")</f>
        <v>ON MARACATINS|HIS|383636.74</v>
      </c>
    </row>
    <row r="324" customFormat="false" ht="15" hidden="false" customHeight="true" outlineLevel="0" collapsed="false">
      <c r="A324" s="4" t="s">
        <v>395</v>
      </c>
      <c r="B324" s="4" t="s">
        <v>399</v>
      </c>
      <c r="C324" s="4" t="s">
        <v>318</v>
      </c>
      <c r="D324" s="4" t="s">
        <v>319</v>
      </c>
      <c r="E324" s="5" t="n">
        <v>28.7</v>
      </c>
      <c r="F324" s="6" t="n">
        <v>13367.13</v>
      </c>
      <c r="G324" s="6" t="n">
        <v>383636.74</v>
      </c>
      <c r="H324" s="6" t="n">
        <v>12698.78</v>
      </c>
      <c r="I324" s="6" t="n">
        <v>364454.9</v>
      </c>
      <c r="J324" s="7" t="n">
        <v>0.05</v>
      </c>
      <c r="K324" s="4" t="s">
        <v>320</v>
      </c>
      <c r="L324" s="4" t="s">
        <v>320</v>
      </c>
      <c r="M324" s="4"/>
      <c r="N324" s="4"/>
      <c r="O324" s="4"/>
      <c r="P324" s="4" t="s">
        <v>321</v>
      </c>
      <c r="Q324" s="10" t="s">
        <v>397</v>
      </c>
      <c r="R324" s="9" t="s">
        <v>398</v>
      </c>
      <c r="S324" s="9" t="s">
        <v>324</v>
      </c>
      <c r="T324" s="4" t="str">
        <f aca="false">A324&amp;"|"&amp;C324</f>
        <v>ON MARACATINS|HIS</v>
      </c>
      <c r="U324" s="4" t="str">
        <f aca="false">T324&amp;"|"&amp;TEXT(I324,"0.00")</f>
        <v>ON MARACATINS|HIS|364454.90</v>
      </c>
    </row>
    <row r="325" customFormat="false" ht="15" hidden="false" customHeight="true" outlineLevel="0" collapsed="false">
      <c r="A325" s="4" t="s">
        <v>395</v>
      </c>
      <c r="B325" s="4" t="s">
        <v>192</v>
      </c>
      <c r="C325" s="4" t="s">
        <v>318</v>
      </c>
      <c r="D325" s="4" t="s">
        <v>319</v>
      </c>
      <c r="E325" s="5" t="n">
        <v>28.7</v>
      </c>
      <c r="F325" s="6" t="n">
        <v>13367.13</v>
      </c>
      <c r="G325" s="6" t="n">
        <v>383636.74</v>
      </c>
      <c r="H325" s="6" t="n">
        <v>12698.78</v>
      </c>
      <c r="I325" s="6" t="n">
        <v>364454.9</v>
      </c>
      <c r="J325" s="7" t="n">
        <v>0.05</v>
      </c>
      <c r="K325" s="4" t="s">
        <v>320</v>
      </c>
      <c r="L325" s="4" t="s">
        <v>320</v>
      </c>
      <c r="M325" s="4"/>
      <c r="N325" s="4"/>
      <c r="O325" s="4"/>
      <c r="P325" s="4" t="s">
        <v>321</v>
      </c>
      <c r="Q325" s="10" t="s">
        <v>397</v>
      </c>
      <c r="R325" s="9" t="s">
        <v>398</v>
      </c>
      <c r="S325" s="9" t="s">
        <v>324</v>
      </c>
      <c r="T325" s="4" t="str">
        <f aca="false">A325&amp;"|"&amp;C325</f>
        <v>ON MARACATINS|HIS</v>
      </c>
      <c r="U325" s="4" t="str">
        <f aca="false">T325&amp;"|"&amp;TEXT(I325,"0.00")</f>
        <v>ON MARACATINS|HIS|364454.90</v>
      </c>
    </row>
    <row r="326" customFormat="false" ht="15" hidden="false" customHeight="true" outlineLevel="0" collapsed="false">
      <c r="A326" s="4" t="s">
        <v>395</v>
      </c>
      <c r="B326" s="4" t="s">
        <v>400</v>
      </c>
      <c r="C326" s="4" t="s">
        <v>318</v>
      </c>
      <c r="D326" s="4" t="s">
        <v>319</v>
      </c>
      <c r="E326" s="5" t="n">
        <v>29.67</v>
      </c>
      <c r="F326" s="6" t="n">
        <v>12930.12</v>
      </c>
      <c r="G326" s="6" t="n">
        <v>383636.74</v>
      </c>
      <c r="H326" s="6" t="n">
        <v>12283.62</v>
      </c>
      <c r="I326" s="6" t="n">
        <v>364454.9</v>
      </c>
      <c r="J326" s="7" t="n">
        <v>0.05</v>
      </c>
      <c r="K326" s="4" t="s">
        <v>320</v>
      </c>
      <c r="L326" s="4" t="s">
        <v>320</v>
      </c>
      <c r="M326" s="4"/>
      <c r="N326" s="4"/>
      <c r="O326" s="4"/>
      <c r="P326" s="4" t="s">
        <v>321</v>
      </c>
      <c r="Q326" s="10" t="s">
        <v>397</v>
      </c>
      <c r="R326" s="9" t="s">
        <v>398</v>
      </c>
      <c r="S326" s="9" t="s">
        <v>324</v>
      </c>
      <c r="T326" s="4" t="str">
        <f aca="false">A326&amp;"|"&amp;C326</f>
        <v>ON MARACATINS|HIS</v>
      </c>
      <c r="U326" s="4" t="str">
        <f aca="false">T326&amp;"|"&amp;TEXT(I326,"0.00")</f>
        <v>ON MARACATINS|HIS|364454.90</v>
      </c>
    </row>
    <row r="327" customFormat="false" ht="15" hidden="false" customHeight="true" outlineLevel="0" collapsed="false">
      <c r="A327" s="4" t="s">
        <v>395</v>
      </c>
      <c r="B327" s="4" t="s">
        <v>401</v>
      </c>
      <c r="C327" s="4" t="s">
        <v>318</v>
      </c>
      <c r="D327" s="4" t="s">
        <v>319</v>
      </c>
      <c r="E327" s="5" t="n">
        <v>24.61</v>
      </c>
      <c r="F327" s="6" t="n">
        <v>15588.65</v>
      </c>
      <c r="G327" s="6" t="n">
        <v>383636.74</v>
      </c>
      <c r="H327" s="6" t="n">
        <v>15588.65</v>
      </c>
      <c r="I327" s="6" t="n">
        <v>383636.74</v>
      </c>
      <c r="J327" s="7" t="n">
        <v>0</v>
      </c>
      <c r="K327" s="4" t="s">
        <v>320</v>
      </c>
      <c r="L327" s="4" t="s">
        <v>320</v>
      </c>
      <c r="M327" s="4"/>
      <c r="N327" s="4"/>
      <c r="O327" s="4"/>
      <c r="P327" s="4" t="s">
        <v>321</v>
      </c>
      <c r="Q327" s="10" t="s">
        <v>397</v>
      </c>
      <c r="R327" s="9" t="s">
        <v>398</v>
      </c>
      <c r="S327" s="9" t="s">
        <v>324</v>
      </c>
      <c r="T327" s="4" t="str">
        <f aca="false">A327&amp;"|"&amp;C327</f>
        <v>ON MARACATINS|HIS</v>
      </c>
      <c r="U327" s="4" t="str">
        <f aca="false">T327&amp;"|"&amp;TEXT(I327,"0.00")</f>
        <v>ON MARACATINS|HIS|383636.74</v>
      </c>
    </row>
    <row r="328" customFormat="false" ht="15" hidden="false" customHeight="true" outlineLevel="0" collapsed="false">
      <c r="A328" s="4" t="s">
        <v>395</v>
      </c>
      <c r="B328" s="4" t="s">
        <v>402</v>
      </c>
      <c r="C328" s="4" t="s">
        <v>318</v>
      </c>
      <c r="D328" s="4" t="s">
        <v>319</v>
      </c>
      <c r="E328" s="5" t="n">
        <v>24.65</v>
      </c>
      <c r="F328" s="6" t="n">
        <v>15563.36</v>
      </c>
      <c r="G328" s="6" t="n">
        <v>383636.74</v>
      </c>
      <c r="H328" s="6" t="n">
        <v>15563.36</v>
      </c>
      <c r="I328" s="6" t="n">
        <v>383636.74</v>
      </c>
      <c r="J328" s="7" t="n">
        <v>0</v>
      </c>
      <c r="K328" s="4" t="s">
        <v>320</v>
      </c>
      <c r="L328" s="4" t="s">
        <v>320</v>
      </c>
      <c r="M328" s="4"/>
      <c r="N328" s="4"/>
      <c r="O328" s="4"/>
      <c r="P328" s="4" t="s">
        <v>321</v>
      </c>
      <c r="Q328" s="10" t="s">
        <v>397</v>
      </c>
      <c r="R328" s="9" t="s">
        <v>398</v>
      </c>
      <c r="S328" s="9" t="s">
        <v>324</v>
      </c>
      <c r="T328" s="4" t="str">
        <f aca="false">A328&amp;"|"&amp;C328</f>
        <v>ON MARACATINS|HIS</v>
      </c>
      <c r="U328" s="4" t="str">
        <f aca="false">T328&amp;"|"&amp;TEXT(I328,"0.00")</f>
        <v>ON MARACATINS|HIS|383636.74</v>
      </c>
    </row>
    <row r="329" customFormat="false" ht="15" hidden="false" customHeight="true" outlineLevel="0" collapsed="false">
      <c r="A329" s="4" t="s">
        <v>395</v>
      </c>
      <c r="B329" s="4" t="s">
        <v>403</v>
      </c>
      <c r="C329" s="4" t="s">
        <v>318</v>
      </c>
      <c r="D329" s="4" t="s">
        <v>319</v>
      </c>
      <c r="E329" s="5" t="n">
        <v>24.65</v>
      </c>
      <c r="F329" s="6" t="n">
        <v>15563.36</v>
      </c>
      <c r="G329" s="6" t="n">
        <v>383636.74</v>
      </c>
      <c r="H329" s="6" t="n">
        <v>15563.36</v>
      </c>
      <c r="I329" s="6" t="n">
        <v>383636.74</v>
      </c>
      <c r="J329" s="7" t="n">
        <v>0</v>
      </c>
      <c r="K329" s="4" t="s">
        <v>320</v>
      </c>
      <c r="L329" s="4" t="s">
        <v>320</v>
      </c>
      <c r="M329" s="4"/>
      <c r="N329" s="4"/>
      <c r="O329" s="4"/>
      <c r="P329" s="4" t="s">
        <v>321</v>
      </c>
      <c r="Q329" s="10" t="s">
        <v>397</v>
      </c>
      <c r="R329" s="9" t="s">
        <v>398</v>
      </c>
      <c r="S329" s="9" t="s">
        <v>324</v>
      </c>
      <c r="T329" s="4" t="str">
        <f aca="false">A329&amp;"|"&amp;C329</f>
        <v>ON MARACATINS|HIS</v>
      </c>
      <c r="U329" s="4" t="str">
        <f aca="false">T329&amp;"|"&amp;TEXT(I329,"0.00")</f>
        <v>ON MARACATINS|HIS|383636.74</v>
      </c>
    </row>
    <row r="330" customFormat="false" ht="15" hidden="false" customHeight="true" outlineLevel="0" collapsed="false">
      <c r="A330" s="4" t="s">
        <v>404</v>
      </c>
      <c r="B330" s="4" t="s">
        <v>309</v>
      </c>
      <c r="C330" s="4" t="s">
        <v>337</v>
      </c>
      <c r="D330" s="4" t="s">
        <v>319</v>
      </c>
      <c r="E330" s="5" t="n">
        <v>25</v>
      </c>
      <c r="F330" s="6" t="n">
        <v>21506.91</v>
      </c>
      <c r="G330" s="6" t="n">
        <v>537672.71</v>
      </c>
      <c r="H330" s="6" t="n">
        <v>20431.56</v>
      </c>
      <c r="I330" s="6" t="n">
        <v>510789.07</v>
      </c>
      <c r="J330" s="7" t="n">
        <v>0.05</v>
      </c>
      <c r="K330" s="4" t="s">
        <v>320</v>
      </c>
      <c r="L330" s="4" t="s">
        <v>320</v>
      </c>
      <c r="M330" s="4"/>
      <c r="N330" s="4"/>
      <c r="O330" s="4"/>
      <c r="P330" s="4" t="s">
        <v>321</v>
      </c>
      <c r="Q330" s="11" t="s">
        <v>405</v>
      </c>
      <c r="R330" s="9" t="s">
        <v>406</v>
      </c>
      <c r="S330" s="9" t="s">
        <v>407</v>
      </c>
      <c r="T330" s="4" t="str">
        <f aca="false">A330&amp;"|"&amp;C330</f>
        <v>ALAMEDA JAÚ|HMP</v>
      </c>
      <c r="U330" s="4" t="str">
        <f aca="false">T330&amp;"|"&amp;TEXT(I330,"0.00")</f>
        <v>ALAMEDA JAÚ|HMP|510789.07</v>
      </c>
    </row>
    <row r="331" customFormat="false" ht="15" hidden="false" customHeight="true" outlineLevel="0" collapsed="false">
      <c r="A331" s="4" t="s">
        <v>404</v>
      </c>
      <c r="B331" s="4" t="s">
        <v>137</v>
      </c>
      <c r="C331" s="4" t="s">
        <v>337</v>
      </c>
      <c r="D331" s="4" t="s">
        <v>319</v>
      </c>
      <c r="E331" s="5" t="n">
        <v>25.68</v>
      </c>
      <c r="F331" s="6" t="n">
        <v>20937.41</v>
      </c>
      <c r="G331" s="6" t="n">
        <v>537672.71</v>
      </c>
      <c r="H331" s="6" t="n">
        <v>20937.41</v>
      </c>
      <c r="I331" s="6" t="n">
        <v>537672.71</v>
      </c>
      <c r="J331" s="7" t="n">
        <v>0</v>
      </c>
      <c r="K331" s="4" t="s">
        <v>320</v>
      </c>
      <c r="L331" s="4" t="s">
        <v>320</v>
      </c>
      <c r="M331" s="4"/>
      <c r="N331" s="4"/>
      <c r="O331" s="4"/>
      <c r="P331" s="4" t="s">
        <v>321</v>
      </c>
      <c r="Q331" s="11" t="s">
        <v>405</v>
      </c>
      <c r="R331" s="9" t="s">
        <v>406</v>
      </c>
      <c r="S331" s="9" t="s">
        <v>407</v>
      </c>
      <c r="T331" s="4" t="str">
        <f aca="false">A331&amp;"|"&amp;C331</f>
        <v>ALAMEDA JAÚ|HMP</v>
      </c>
      <c r="U331" s="4" t="str">
        <f aca="false">T331&amp;"|"&amp;TEXT(I331,"0.00")</f>
        <v>ALAMEDA JAÚ|HMP|537672.71</v>
      </c>
    </row>
    <row r="332" customFormat="false" ht="15" hidden="false" customHeight="true" outlineLevel="0" collapsed="false">
      <c r="A332" s="4" t="s">
        <v>408</v>
      </c>
      <c r="B332" s="4" t="s">
        <v>409</v>
      </c>
      <c r="C332" s="4" t="s">
        <v>337</v>
      </c>
      <c r="D332" s="4" t="s">
        <v>319</v>
      </c>
      <c r="E332" s="5" t="n">
        <v>24.29</v>
      </c>
      <c r="F332" s="6" t="n">
        <v>16762.01</v>
      </c>
      <c r="G332" s="6" t="n">
        <v>407149.12</v>
      </c>
      <c r="H332" s="6" t="n">
        <v>15756.29</v>
      </c>
      <c r="I332" s="6" t="n">
        <v>382720.17</v>
      </c>
      <c r="J332" s="7" t="n">
        <v>0.06</v>
      </c>
      <c r="K332" s="4" t="s">
        <v>320</v>
      </c>
      <c r="L332" s="4" t="s">
        <v>320</v>
      </c>
      <c r="M332" s="4"/>
      <c r="N332" s="4"/>
      <c r="O332" s="4"/>
      <c r="P332" s="4" t="s">
        <v>321</v>
      </c>
      <c r="Q332" s="11" t="s">
        <v>405</v>
      </c>
      <c r="R332" s="9" t="s">
        <v>406</v>
      </c>
      <c r="S332" s="9" t="s">
        <v>407</v>
      </c>
      <c r="T332" s="4" t="str">
        <f aca="false">A332&amp;"|"&amp;C332</f>
        <v>VITACON ALTO DE PINHEIROS|HMP</v>
      </c>
      <c r="U332" s="4" t="str">
        <f aca="false">T332&amp;"|"&amp;TEXT(I332,"0.00")</f>
        <v>VITACON ALTO DE PINHEIROS|HMP|382720.17</v>
      </c>
    </row>
    <row r="333" customFormat="false" ht="15" hidden="false" customHeight="true" outlineLevel="0" collapsed="false">
      <c r="A333" s="4" t="s">
        <v>408</v>
      </c>
      <c r="B333" s="4" t="s">
        <v>410</v>
      </c>
      <c r="C333" s="4" t="s">
        <v>337</v>
      </c>
      <c r="D333" s="4" t="s">
        <v>319</v>
      </c>
      <c r="E333" s="5" t="n">
        <v>24.29</v>
      </c>
      <c r="F333" s="6" t="n">
        <v>16964.3</v>
      </c>
      <c r="G333" s="6" t="n">
        <v>412062.79</v>
      </c>
      <c r="H333" s="6" t="n">
        <v>15946.44</v>
      </c>
      <c r="I333" s="6" t="n">
        <v>387339.02</v>
      </c>
      <c r="J333" s="7" t="n">
        <v>0.06</v>
      </c>
      <c r="K333" s="4" t="s">
        <v>320</v>
      </c>
      <c r="L333" s="4" t="s">
        <v>320</v>
      </c>
      <c r="M333" s="4"/>
      <c r="N333" s="4"/>
      <c r="O333" s="4"/>
      <c r="P333" s="4" t="s">
        <v>321</v>
      </c>
      <c r="Q333" s="11" t="s">
        <v>405</v>
      </c>
      <c r="R333" s="9" t="s">
        <v>406</v>
      </c>
      <c r="S333" s="9" t="s">
        <v>407</v>
      </c>
      <c r="T333" s="4" t="str">
        <f aca="false">A333&amp;"|"&amp;C333</f>
        <v>VITACON ALTO DE PINHEIROS|HMP</v>
      </c>
      <c r="U333" s="4" t="str">
        <f aca="false">T333&amp;"|"&amp;TEXT(I333,"0.00")</f>
        <v>VITACON ALTO DE PINHEIROS|HMP|387339.02</v>
      </c>
    </row>
    <row r="334" customFormat="false" ht="15" hidden="false" customHeight="true" outlineLevel="0" collapsed="false">
      <c r="A334" s="4" t="s">
        <v>140</v>
      </c>
      <c r="B334" s="4" t="s">
        <v>411</v>
      </c>
      <c r="C334" s="4" t="s">
        <v>337</v>
      </c>
      <c r="D334" s="4" t="s">
        <v>319</v>
      </c>
      <c r="E334" s="5" t="n">
        <v>24.29</v>
      </c>
      <c r="F334" s="6" t="n">
        <v>22135.56</v>
      </c>
      <c r="G334" s="6" t="n">
        <v>537672.71</v>
      </c>
      <c r="H334" s="6" t="n">
        <v>20807.42</v>
      </c>
      <c r="I334" s="6" t="n">
        <v>505412.35</v>
      </c>
      <c r="J334" s="7" t="n">
        <v>0.06</v>
      </c>
      <c r="K334" s="4" t="s">
        <v>320</v>
      </c>
      <c r="L334" s="4" t="s">
        <v>320</v>
      </c>
      <c r="M334" s="4"/>
      <c r="N334" s="4"/>
      <c r="O334" s="4"/>
      <c r="P334" s="4" t="s">
        <v>321</v>
      </c>
      <c r="Q334" s="11" t="s">
        <v>405</v>
      </c>
      <c r="R334" s="9" t="s">
        <v>406</v>
      </c>
      <c r="S334" s="9" t="s">
        <v>407</v>
      </c>
      <c r="T334" s="4" t="str">
        <f aca="false">A334&amp;"|"&amp;C334</f>
        <v>VITACON MAESTRO CARDIM|HMP</v>
      </c>
      <c r="U334" s="4" t="str">
        <f aca="false">T334&amp;"|"&amp;TEXT(I334,"0.00")</f>
        <v>VITACON MAESTRO CARDIM|HMP|505412.35</v>
      </c>
    </row>
    <row r="335" customFormat="false" ht="15" hidden="false" customHeight="true" outlineLevel="0" collapsed="false">
      <c r="A335" s="4" t="s">
        <v>140</v>
      </c>
      <c r="B335" s="4" t="s">
        <v>412</v>
      </c>
      <c r="C335" s="4" t="s">
        <v>337</v>
      </c>
      <c r="D335" s="4" t="s">
        <v>319</v>
      </c>
      <c r="E335" s="5" t="n">
        <v>24.45</v>
      </c>
      <c r="F335" s="6" t="n">
        <v>21990.7</v>
      </c>
      <c r="G335" s="6" t="n">
        <v>537672.71</v>
      </c>
      <c r="H335" s="6" t="n">
        <v>21330.98</v>
      </c>
      <c r="I335" s="6" t="n">
        <v>521542.53</v>
      </c>
      <c r="J335" s="7" t="n">
        <v>0.03</v>
      </c>
      <c r="K335" s="4" t="s">
        <v>320</v>
      </c>
      <c r="L335" s="4" t="s">
        <v>320</v>
      </c>
      <c r="M335" s="4"/>
      <c r="N335" s="4"/>
      <c r="O335" s="4"/>
      <c r="P335" s="4" t="s">
        <v>321</v>
      </c>
      <c r="Q335" s="11" t="s">
        <v>405</v>
      </c>
      <c r="R335" s="9" t="s">
        <v>406</v>
      </c>
      <c r="S335" s="9" t="s">
        <v>407</v>
      </c>
      <c r="T335" s="4" t="str">
        <f aca="false">A335&amp;"|"&amp;C335</f>
        <v>VITACON MAESTRO CARDIM|HMP</v>
      </c>
      <c r="U335" s="4" t="str">
        <f aca="false">T335&amp;"|"&amp;TEXT(I335,"0.00")</f>
        <v>VITACON MAESTRO CARDIM|HMP|521542.53</v>
      </c>
    </row>
    <row r="336" customFormat="false" ht="15" hidden="false" customHeight="true" outlineLevel="0" collapsed="false">
      <c r="A336" s="4" t="s">
        <v>249</v>
      </c>
      <c r="B336" s="4" t="s">
        <v>413</v>
      </c>
      <c r="C336" s="4" t="s">
        <v>337</v>
      </c>
      <c r="D336" s="4" t="s">
        <v>319</v>
      </c>
      <c r="E336" s="5" t="n">
        <v>26.8</v>
      </c>
      <c r="F336" s="6" t="n">
        <v>20062.41</v>
      </c>
      <c r="G336" s="6" t="n">
        <v>537672.71</v>
      </c>
      <c r="H336" s="6" t="n">
        <v>20062.41</v>
      </c>
      <c r="I336" s="6" t="n">
        <v>537672.71</v>
      </c>
      <c r="J336" s="7" t="n">
        <v>0</v>
      </c>
      <c r="K336" s="4" t="s">
        <v>320</v>
      </c>
      <c r="L336" s="4" t="s">
        <v>320</v>
      </c>
      <c r="M336" s="4"/>
      <c r="N336" s="4"/>
      <c r="O336" s="4"/>
      <c r="P336" s="4" t="s">
        <v>321</v>
      </c>
      <c r="Q336" s="11" t="s">
        <v>405</v>
      </c>
      <c r="R336" s="9" t="s">
        <v>406</v>
      </c>
      <c r="S336" s="9" t="s">
        <v>407</v>
      </c>
      <c r="T336" s="4" t="str">
        <f aca="false">A336&amp;"|"&amp;C336</f>
        <v>VITACON MOURATO COELHO|HMP</v>
      </c>
      <c r="U336" s="4" t="str">
        <f aca="false">T336&amp;"|"&amp;TEXT(I336,"0.00")</f>
        <v>VITACON MOURATO COELHO|HMP|537672.71</v>
      </c>
    </row>
  </sheetData>
  <conditionalFormatting sqref="J2:J336">
    <cfRule type="cellIs" priority="2" operator="greaterThan" aboveAverage="0" equalAverage="0" bottom="0" percent="0" rank="0" text="" dxfId="10">
      <formula>0.3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4"/>
    <col collapsed="false" customWidth="true" hidden="false" outlineLevel="0" max="4" min="3" style="1" width="20"/>
    <col collapsed="false" customWidth="true" hidden="false" outlineLevel="0" max="5" min="5" style="1" width="22"/>
    <col collapsed="false" customWidth="true" hidden="false" outlineLevel="0" max="6" min="6" style="1" width="16"/>
    <col collapsed="false" customWidth="true" hidden="false" outlineLevel="0" max="7" min="7" style="1" width="20"/>
  </cols>
  <sheetData>
    <row r="1" customFormat="false" ht="17.25" hidden="false" customHeight="true" outlineLevel="0" collapsed="false">
      <c r="A1" s="12" t="s">
        <v>414</v>
      </c>
    </row>
    <row r="2" customFormat="false" ht="15" hidden="false" customHeight="true" outlineLevel="0" collapsed="false">
      <c r="A2" s="13" t="s">
        <v>415</v>
      </c>
    </row>
    <row r="4" customFormat="false" ht="30" hidden="false" customHeight="true" outlineLevel="0" collapsed="false">
      <c r="A4" s="2" t="s">
        <v>0</v>
      </c>
      <c r="B4" s="2" t="s">
        <v>416</v>
      </c>
      <c r="C4" s="2" t="s">
        <v>417</v>
      </c>
      <c r="D4" s="2" t="s">
        <v>418</v>
      </c>
      <c r="E4" s="2" t="s">
        <v>419</v>
      </c>
      <c r="F4" s="2" t="s">
        <v>420</v>
      </c>
      <c r="G4" s="2" t="s">
        <v>421</v>
      </c>
    </row>
    <row r="5" customFormat="false" ht="15" hidden="false" customHeight="true" outlineLevel="0" collapsed="false">
      <c r="A5" s="4" t="s">
        <v>404</v>
      </c>
      <c r="B5" s="14" t="n">
        <f aca="false">COUNTIF(Estoque!A:A,A5)</f>
        <v>2</v>
      </c>
      <c r="C5" s="5" t="n">
        <f aca="false">SUMIF(Estoque!A:A,A5,Estoque!E:E)</f>
        <v>50.68</v>
      </c>
      <c r="D5" s="6" t="n">
        <f aca="false">SUMIF(Estoque!A:A,A5,Estoque!G:G)</f>
        <v>1075345.42</v>
      </c>
      <c r="E5" s="6" t="n">
        <f aca="false">SUMIF(Estoque!A:A,A5,Estoque!I:I)</f>
        <v>1048461.78</v>
      </c>
      <c r="F5" s="15" t="n">
        <f aca="false">AVERAGEIF(Estoque!A:A,A5,Estoque!J:J)</f>
        <v>0.025</v>
      </c>
      <c r="G5" s="6" t="n">
        <f aca="false">D5/C5</f>
        <v>21218.3389897395</v>
      </c>
    </row>
    <row r="6" customFormat="false" ht="15" hidden="false" customHeight="true" outlineLevel="0" collapsed="false">
      <c r="A6" s="4" t="s">
        <v>285</v>
      </c>
      <c r="B6" s="14" t="n">
        <f aca="false">COUNTIF(Estoque!A:A,A6)</f>
        <v>19</v>
      </c>
      <c r="C6" s="5" t="n">
        <f aca="false">SUMIF(Estoque!A:A,A6,Estoque!E:E)</f>
        <v>748.2</v>
      </c>
      <c r="D6" s="6" t="n">
        <f aca="false">SUMIF(Estoque!A:A,A6,Estoque!G:G)</f>
        <v>27051137.6</v>
      </c>
      <c r="E6" s="6" t="n">
        <f aca="false">SUMIF(Estoque!A:A,A6,Estoque!I:I)</f>
        <v>20288353.22</v>
      </c>
      <c r="F6" s="15" t="n">
        <f aca="false">AVERAGEIF(Estoque!A:A,A6,Estoque!J:J)</f>
        <v>0.25</v>
      </c>
      <c r="G6" s="6" t="n">
        <f aca="false">D6/C6</f>
        <v>36154.9553595295</v>
      </c>
    </row>
    <row r="7" customFormat="false" ht="15" hidden="false" customHeight="true" outlineLevel="0" collapsed="false">
      <c r="A7" s="4" t="s">
        <v>313</v>
      </c>
      <c r="B7" s="14" t="n">
        <f aca="false">COUNTIF(Estoque!A:A,A7)</f>
        <v>3</v>
      </c>
      <c r="C7" s="5" t="n">
        <f aca="false">SUMIF(Estoque!A:A,A7,Estoque!E:E)</f>
        <v>60.92</v>
      </c>
      <c r="D7" s="6" t="n">
        <f aca="false">SUMIF(Estoque!A:A,A7,Estoque!G:G)</f>
        <v>2436861.81</v>
      </c>
      <c r="E7" s="6" t="n">
        <f aca="false">SUMIF(Estoque!A:A,A7,Estoque!I:I)</f>
        <v>1497000</v>
      </c>
      <c r="F7" s="15" t="n">
        <f aca="false">AVERAGEIF(Estoque!A:A,A7,Estoque!J:J)</f>
        <v>0.386666666666667</v>
      </c>
      <c r="G7" s="6" t="n">
        <f aca="false">D7/C7</f>
        <v>40001.0146093237</v>
      </c>
    </row>
    <row r="8" customFormat="false" ht="15" hidden="false" customHeight="true" outlineLevel="0" collapsed="false">
      <c r="A8" s="4" t="s">
        <v>21</v>
      </c>
      <c r="B8" s="14" t="n">
        <f aca="false">COUNTIF(Estoque!A:A,A8)</f>
        <v>16</v>
      </c>
      <c r="C8" s="5" t="n">
        <f aca="false">SUMIF(Estoque!A:A,A8,Estoque!E:E)</f>
        <v>719.91</v>
      </c>
      <c r="D8" s="6" t="n">
        <f aca="false">SUMIF(Estoque!A:A,A8,Estoque!G:G)</f>
        <v>21228980.89</v>
      </c>
      <c r="E8" s="6" t="n">
        <f aca="false">SUMIF(Estoque!A:A,A8,Estoque!I:I)</f>
        <v>15279785.17</v>
      </c>
      <c r="F8" s="15" t="n">
        <f aca="false">AVERAGEIF(Estoque!A:A,A8,Estoque!J:J)</f>
        <v>0.2725</v>
      </c>
      <c r="G8" s="6" t="n">
        <f aca="false">D8/C8</f>
        <v>29488.3817282716</v>
      </c>
    </row>
    <row r="9" customFormat="false" ht="15" hidden="false" customHeight="true" outlineLevel="0" collapsed="false">
      <c r="A9" s="4" t="s">
        <v>395</v>
      </c>
      <c r="B9" s="14" t="n">
        <f aca="false">COUNTIF(Estoque!A:A,A9)</f>
        <v>7</v>
      </c>
      <c r="C9" s="5" t="n">
        <f aca="false">SUMIF(Estoque!A:A,A9,Estoque!E:E)</f>
        <v>184.98</v>
      </c>
      <c r="D9" s="6" t="n">
        <f aca="false">SUMIF(Estoque!A:A,A9,Estoque!G:G)</f>
        <v>2685457.18</v>
      </c>
      <c r="E9" s="6" t="n">
        <f aca="false">SUMIF(Estoque!A:A,A9,Estoque!I:I)</f>
        <v>2627911.66</v>
      </c>
      <c r="F9" s="15" t="n">
        <f aca="false">AVERAGEIF(Estoque!A:A,A9,Estoque!J:J)</f>
        <v>0.0214285714285714</v>
      </c>
      <c r="G9" s="6" t="n">
        <f aca="false">D9/C9</f>
        <v>14517.5542220781</v>
      </c>
    </row>
    <row r="10" customFormat="false" ht="15" hidden="false" customHeight="true" outlineLevel="0" collapsed="false">
      <c r="A10" s="4" t="s">
        <v>408</v>
      </c>
      <c r="B10" s="14" t="n">
        <f aca="false">COUNTIF(Estoque!A:A,A10)</f>
        <v>2</v>
      </c>
      <c r="C10" s="5" t="n">
        <f aca="false">SUMIF(Estoque!A:A,A10,Estoque!E:E)</f>
        <v>48.58</v>
      </c>
      <c r="D10" s="6" t="n">
        <f aca="false">SUMIF(Estoque!A:A,A10,Estoque!G:G)</f>
        <v>819211.91</v>
      </c>
      <c r="E10" s="6" t="n">
        <f aca="false">SUMIF(Estoque!A:A,A10,Estoque!I:I)</f>
        <v>770059.19</v>
      </c>
      <c r="F10" s="15" t="n">
        <f aca="false">AVERAGEIF(Estoque!A:A,A10,Estoque!J:J)</f>
        <v>0.06</v>
      </c>
      <c r="G10" s="6" t="n">
        <f aca="false">D10/C10</f>
        <v>16863.151708522</v>
      </c>
    </row>
    <row r="11" customFormat="false" ht="15" hidden="false" customHeight="true" outlineLevel="0" collapsed="false">
      <c r="A11" s="4" t="s">
        <v>308</v>
      </c>
      <c r="B11" s="14" t="n">
        <f aca="false">COUNTIF(Estoque!A:A,A11)</f>
        <v>11</v>
      </c>
      <c r="C11" s="5" t="n">
        <f aca="false">SUMIF(Estoque!A:A,A11,Estoque!E:E)</f>
        <v>426.82</v>
      </c>
      <c r="D11" s="6" t="n">
        <f aca="false">SUMIF(Estoque!A:A,A11,Estoque!G:G)</f>
        <v>8811353.48</v>
      </c>
      <c r="E11" s="6" t="n">
        <f aca="false">SUMIF(Estoque!A:A,A11,Estoque!I:I)</f>
        <v>7930218.14</v>
      </c>
      <c r="F11" s="15" t="n">
        <f aca="false">AVERAGEIF(Estoque!A:A,A11,Estoque!J:J)</f>
        <v>0.1</v>
      </c>
      <c r="G11" s="6" t="n">
        <f aca="false">D11/C11</f>
        <v>20644.1907127126</v>
      </c>
    </row>
    <row r="12" customFormat="false" ht="15" hidden="false" customHeight="true" outlineLevel="0" collapsed="false">
      <c r="A12" s="4" t="s">
        <v>54</v>
      </c>
      <c r="B12" s="14" t="n">
        <f aca="false">COUNTIF(Estoque!A:A,A12)</f>
        <v>26</v>
      </c>
      <c r="C12" s="5" t="n">
        <f aca="false">SUMIF(Estoque!A:A,A12,Estoque!E:E)</f>
        <v>824.21</v>
      </c>
      <c r="D12" s="6" t="n">
        <f aca="false">SUMIF(Estoque!A:A,A12,Estoque!G:G)</f>
        <v>14369204.84</v>
      </c>
      <c r="E12" s="6" t="n">
        <f aca="false">SUMIF(Estoque!A:A,A12,Estoque!I:I)</f>
        <v>11351671.84</v>
      </c>
      <c r="F12" s="15" t="n">
        <f aca="false">AVERAGEIF(Estoque!A:A,A12,Estoque!J:J)</f>
        <v>0.21</v>
      </c>
      <c r="G12" s="6" t="n">
        <f aca="false">D12/C12</f>
        <v>17433.9122796375</v>
      </c>
    </row>
    <row r="13" customFormat="false" ht="15" hidden="false" customHeight="true" outlineLevel="0" collapsed="false">
      <c r="A13" s="4" t="s">
        <v>87</v>
      </c>
      <c r="B13" s="14" t="n">
        <f aca="false">COUNTIF(Estoque!A:A,A13)</f>
        <v>25</v>
      </c>
      <c r="C13" s="5" t="n">
        <f aca="false">SUMIF(Estoque!A:A,A13,Estoque!E:E)</f>
        <v>956.64</v>
      </c>
      <c r="D13" s="6" t="n">
        <f aca="false">SUMIF(Estoque!A:A,A13,Estoque!G:G)</f>
        <v>17278667.73</v>
      </c>
      <c r="E13" s="6" t="n">
        <f aca="false">SUMIF(Estoque!A:A,A13,Estoque!I:I)</f>
        <v>15722856.24</v>
      </c>
      <c r="F13" s="15" t="n">
        <f aca="false">AVERAGEIF(Estoque!A:A,A13,Estoque!J:J)</f>
        <v>0.0872</v>
      </c>
      <c r="G13" s="6" t="n">
        <f aca="false">D13/C13</f>
        <v>18061.8286189162</v>
      </c>
    </row>
    <row r="14" customFormat="false" ht="15" hidden="false" customHeight="true" outlineLevel="0" collapsed="false">
      <c r="A14" s="4" t="s">
        <v>196</v>
      </c>
      <c r="B14" s="14" t="n">
        <f aca="false">COUNTIF(Estoque!A:A,A14)</f>
        <v>72</v>
      </c>
      <c r="C14" s="5" t="n">
        <f aca="false">SUMIF(Estoque!A:A,A14,Estoque!E:E)</f>
        <v>1971.2</v>
      </c>
      <c r="D14" s="6" t="n">
        <f aca="false">SUMIF(Estoque!A:A,A14,Estoque!G:G)</f>
        <v>33426462.17</v>
      </c>
      <c r="E14" s="6" t="n">
        <f aca="false">SUMIF(Estoque!A:A,A14,Estoque!I:I)</f>
        <v>30856896.6</v>
      </c>
      <c r="F14" s="15" t="n">
        <f aca="false">AVERAGEIF(Estoque!A:A,A14,Estoque!J:J)</f>
        <v>0.0741666666666667</v>
      </c>
      <c r="G14" s="6" t="n">
        <f aca="false">D14/C14</f>
        <v>16957.4179028003</v>
      </c>
    </row>
    <row r="15" customFormat="false" ht="15" hidden="false" customHeight="true" outlineLevel="0" collapsed="false">
      <c r="A15" s="4" t="s">
        <v>109</v>
      </c>
      <c r="B15" s="14" t="n">
        <f aca="false">COUNTIF(Estoque!A:A,A15)</f>
        <v>24</v>
      </c>
      <c r="C15" s="5" t="n">
        <f aca="false">SUMIF(Estoque!A:A,A15,Estoque!E:E)</f>
        <v>1058.64</v>
      </c>
      <c r="D15" s="6" t="n">
        <f aca="false">SUMIF(Estoque!A:A,A15,Estoque!G:G)</f>
        <v>34892075.47</v>
      </c>
      <c r="E15" s="6" t="n">
        <f aca="false">SUMIF(Estoque!A:A,A15,Estoque!I:I)</f>
        <v>23972569.97</v>
      </c>
      <c r="F15" s="15" t="n">
        <f aca="false">AVERAGEIF(Estoque!A:A,A15,Estoque!J:J)</f>
        <v>0.306666666666667</v>
      </c>
      <c r="G15" s="6" t="n">
        <f aca="false">D15/C15</f>
        <v>32959.3397850072</v>
      </c>
    </row>
    <row r="16" customFormat="false" ht="15" hidden="false" customHeight="true" outlineLevel="0" collapsed="false">
      <c r="A16" s="4" t="s">
        <v>140</v>
      </c>
      <c r="B16" s="14" t="n">
        <f aca="false">COUNTIF(Estoque!A:A,A16)</f>
        <v>37</v>
      </c>
      <c r="C16" s="5" t="n">
        <f aca="false">SUMIF(Estoque!A:A,A16,Estoque!E:E)</f>
        <v>1307.03</v>
      </c>
      <c r="D16" s="6" t="n">
        <f aca="false">SUMIF(Estoque!A:A,A16,Estoque!G:G)</f>
        <v>32092528.4</v>
      </c>
      <c r="E16" s="6" t="n">
        <f aca="false">SUMIF(Estoque!A:A,A16,Estoque!I:I)</f>
        <v>25840701.26</v>
      </c>
      <c r="F16" s="15" t="n">
        <f aca="false">AVERAGEIF(Estoque!A:A,A16,Estoque!J:J)</f>
        <v>0.191621621621622</v>
      </c>
      <c r="G16" s="6" t="n">
        <f aca="false">D16/C16</f>
        <v>24553.7810149729</v>
      </c>
    </row>
    <row r="17" customFormat="false" ht="15" hidden="false" customHeight="true" outlineLevel="0" collapsed="false">
      <c r="A17" s="4" t="s">
        <v>249</v>
      </c>
      <c r="B17" s="14" t="n">
        <f aca="false">COUNTIF(Estoque!A:A,A17)</f>
        <v>29</v>
      </c>
      <c r="C17" s="5" t="n">
        <f aca="false">SUMIF(Estoque!A:A,A17,Estoque!E:E)</f>
        <v>987.17</v>
      </c>
      <c r="D17" s="6" t="n">
        <f aca="false">SUMIF(Estoque!A:A,A17,Estoque!G:G)</f>
        <v>21585004.04</v>
      </c>
      <c r="E17" s="6" t="n">
        <f aca="false">SUMIF(Estoque!A:A,A17,Estoque!I:I)</f>
        <v>18030851.07</v>
      </c>
      <c r="F17" s="15" t="n">
        <f aca="false">AVERAGEIF(Estoque!A:A,A17,Estoque!J:J)</f>
        <v>0.148275862068966</v>
      </c>
      <c r="G17" s="6" t="n">
        <f aca="false">D17/C17</f>
        <v>21865.5389041401</v>
      </c>
    </row>
    <row r="18" customFormat="false" ht="15" hidden="false" customHeight="true" outlineLevel="0" collapsed="false">
      <c r="A18" s="4" t="s">
        <v>276</v>
      </c>
      <c r="B18" s="14" t="n">
        <f aca="false">COUNTIF(Estoque!A:A,A18)</f>
        <v>6</v>
      </c>
      <c r="C18" s="5" t="n">
        <f aca="false">SUMIF(Estoque!A:A,A18,Estoque!E:E)</f>
        <v>304.2</v>
      </c>
      <c r="D18" s="6" t="n">
        <f aca="false">SUMIF(Estoque!A:A,A18,Estoque!G:G)</f>
        <v>4698873.73</v>
      </c>
      <c r="E18" s="6" t="n">
        <f aca="false">SUMIF(Estoque!A:A,A18,Estoque!I:I)</f>
        <v>3994042.67</v>
      </c>
      <c r="F18" s="15" t="n">
        <f aca="false">AVERAGEIF(Estoque!A:A,A18,Estoque!J:J)</f>
        <v>0.15</v>
      </c>
      <c r="G18" s="6" t="n">
        <f aca="false">D18/C18</f>
        <v>15446.6592044707</v>
      </c>
    </row>
    <row r="19" customFormat="false" ht="15" hidden="false" customHeight="true" outlineLevel="0" collapsed="false">
      <c r="A19" s="4" t="s">
        <v>347</v>
      </c>
      <c r="B19" s="14" t="n">
        <f aca="false">COUNTIF(Estoque!A:A,A19)</f>
        <v>19</v>
      </c>
      <c r="C19" s="5" t="n">
        <f aca="false">SUMIF(Estoque!A:A,A19,Estoque!E:E)</f>
        <v>502.03</v>
      </c>
      <c r="D19" s="6" t="n">
        <f aca="false">SUMIF(Estoque!A:A,A19,Estoque!G:G)</f>
        <v>7646181.53</v>
      </c>
      <c r="E19" s="6" t="n">
        <f aca="false">SUMIF(Estoque!A:A,A19,Estoque!I:I)</f>
        <v>7323926.73</v>
      </c>
      <c r="F19" s="15" t="n">
        <f aca="false">AVERAGEIF(Estoque!A:A,A19,Estoque!J:J)</f>
        <v>0.0442105263157895</v>
      </c>
      <c r="G19" s="6" t="n">
        <f aca="false">D19/C19</f>
        <v>15230.5271198932</v>
      </c>
    </row>
    <row r="20" customFormat="false" ht="15" hidden="false" customHeight="true" outlineLevel="0" collapsed="false">
      <c r="A20" s="4" t="s">
        <v>364</v>
      </c>
      <c r="B20" s="14" t="n">
        <f aca="false">COUNTIF(Estoque!A:A,A20)</f>
        <v>12</v>
      </c>
      <c r="C20" s="5" t="n">
        <f aca="false">SUMIF(Estoque!A:A,A20,Estoque!E:E)</f>
        <v>289.7</v>
      </c>
      <c r="D20" s="6" t="n">
        <f aca="false">SUMIF(Estoque!A:A,A20,Estoque!G:G)</f>
        <v>4799998.9</v>
      </c>
      <c r="E20" s="6" t="n">
        <f aca="false">SUMIF(Estoque!A:A,A20,Estoque!I:I)</f>
        <v>4640402.45</v>
      </c>
      <c r="F20" s="15" t="n">
        <f aca="false">AVERAGEIF(Estoque!A:A,A20,Estoque!J:J)</f>
        <v>0.035</v>
      </c>
      <c r="G20" s="6" t="n">
        <f aca="false">D20/C20</f>
        <v>16568.8605453918</v>
      </c>
    </row>
    <row r="21" customFormat="false" ht="15" hidden="false" customHeight="true" outlineLevel="0" collapsed="false">
      <c r="A21" s="4" t="s">
        <v>180</v>
      </c>
      <c r="B21" s="14" t="n">
        <f aca="false">COUNTIF(Estoque!A:A,A21)</f>
        <v>25</v>
      </c>
      <c r="C21" s="5" t="n">
        <f aca="false">SUMIF(Estoque!A:A,A21,Estoque!E:E)</f>
        <v>1156.84</v>
      </c>
      <c r="D21" s="6" t="n">
        <f aca="false">SUMIF(Estoque!A:A,A21,Estoque!G:G)</f>
        <v>17410093.3</v>
      </c>
      <c r="E21" s="6" t="n">
        <f aca="false">SUMIF(Estoque!A:A,A21,Estoque!I:I)</f>
        <v>14656984.46</v>
      </c>
      <c r="F21" s="15" t="n">
        <f aca="false">AVERAGEIF(Estoque!A:A,A21,Estoque!J:J)</f>
        <v>0.124</v>
      </c>
      <c r="G21" s="6" t="n">
        <f aca="false">D21/C21</f>
        <v>15049.6985754296</v>
      </c>
    </row>
    <row r="22" customFormat="false" ht="15" hidden="false" customHeight="true" outlineLevel="0" collapsed="false">
      <c r="A22" s="16" t="s">
        <v>422</v>
      </c>
      <c r="B22" s="17" t="n">
        <f aca="false">SUM(B5:B21)</f>
        <v>335</v>
      </c>
      <c r="C22" s="18" t="n">
        <f aca="false">SUM(C5:C21)</f>
        <v>11597.75</v>
      </c>
      <c r="D22" s="19" t="n">
        <f aca="false">SUM(D5:D21)</f>
        <v>252307438.4</v>
      </c>
      <c r="E22" s="19" t="n">
        <f aca="false">SUM(E5:E21)</f>
        <v>205832692.45</v>
      </c>
      <c r="F22" s="20" t="n">
        <f aca="false">AVERAGE(Estoque!J2:J336)</f>
        <v>0.145313432835821</v>
      </c>
      <c r="G22" s="19" t="n">
        <f aca="false">D22/C22</f>
        <v>21754.8609342329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4"/>
    <col collapsed="false" customWidth="true" hidden="false" outlineLevel="0" max="4" min="3" style="1" width="20"/>
    <col collapsed="false" customWidth="true" hidden="false" outlineLevel="0" max="5" min="5" style="1" width="22"/>
    <col collapsed="false" customWidth="true" hidden="false" outlineLevel="0" max="6" min="6" style="1" width="16"/>
    <col collapsed="false" customWidth="true" hidden="false" outlineLevel="0" max="7" min="7" style="1" width="20"/>
  </cols>
  <sheetData>
    <row r="1" customFormat="false" ht="17.25" hidden="false" customHeight="true" outlineLevel="0" collapsed="false">
      <c r="A1" s="12" t="s">
        <v>423</v>
      </c>
    </row>
    <row r="2" customFormat="false" ht="15" hidden="false" customHeight="true" outlineLevel="0" collapsed="false">
      <c r="A2" s="13" t="s">
        <v>424</v>
      </c>
    </row>
    <row r="4" customFormat="false" ht="30" hidden="false" customHeight="true" outlineLevel="0" collapsed="false">
      <c r="A4" s="2" t="s">
        <v>2</v>
      </c>
      <c r="B4" s="2" t="s">
        <v>416</v>
      </c>
      <c r="C4" s="2" t="s">
        <v>417</v>
      </c>
      <c r="D4" s="2" t="s">
        <v>418</v>
      </c>
      <c r="E4" s="2" t="s">
        <v>419</v>
      </c>
      <c r="F4" s="2" t="s">
        <v>420</v>
      </c>
      <c r="G4" s="2" t="s">
        <v>421</v>
      </c>
    </row>
    <row r="5" customFormat="false" ht="15" hidden="false" customHeight="true" outlineLevel="0" collapsed="false">
      <c r="A5" s="4" t="s">
        <v>318</v>
      </c>
      <c r="B5" s="14" t="n">
        <f aca="false">COUNTIF(Estoque!C:C,A5)</f>
        <v>51</v>
      </c>
      <c r="C5" s="5" t="n">
        <f aca="false">SUMIF(Estoque!C:C,A5,Estoque!E:E)</f>
        <v>1446.65</v>
      </c>
      <c r="D5" s="6" t="n">
        <f aca="false">SUMIF(Estoque!C:C,A5,Estoque!G:G)</f>
        <v>19614272.63</v>
      </c>
      <c r="E5" s="6" t="n">
        <f aca="false">SUMIF(Estoque!C:C,A5,Estoque!I:I)</f>
        <v>18515371.95</v>
      </c>
      <c r="F5" s="15" t="n">
        <f aca="false">AVERAGEIF(Estoque!C:C,A5,Estoque!J:J)</f>
        <v>0.0558823529411765</v>
      </c>
      <c r="G5" s="6" t="n">
        <f aca="false">D5/C5</f>
        <v>13558.4091729167</v>
      </c>
    </row>
    <row r="6" customFormat="false" ht="15" hidden="false" customHeight="true" outlineLevel="0" collapsed="false">
      <c r="A6" s="4" t="s">
        <v>337</v>
      </c>
      <c r="B6" s="14" t="n">
        <f aca="false">COUNTIF(Estoque!C:C,A6)</f>
        <v>36</v>
      </c>
      <c r="C6" s="5" t="n">
        <f aca="false">SUMIF(Estoque!C:C,A6,Estoque!E:E)</f>
        <v>979.71</v>
      </c>
      <c r="D6" s="6" t="n">
        <f aca="false">SUMIF(Estoque!C:C,A6,Estoque!G:G)</f>
        <v>16909352.03</v>
      </c>
      <c r="E6" s="6" t="n">
        <f aca="false">SUMIF(Estoque!C:C,A6,Estoque!I:I)</f>
        <v>16526842.24</v>
      </c>
      <c r="F6" s="15" t="n">
        <f aca="false">AVERAGEIF(Estoque!C:C,A6,Estoque!J:J)</f>
        <v>0.0205555555555556</v>
      </c>
      <c r="G6" s="6" t="n">
        <f aca="false">D6/C6</f>
        <v>17259.5482642823</v>
      </c>
    </row>
    <row r="7" customFormat="false" ht="15" hidden="false" customHeight="true" outlineLevel="0" collapsed="false">
      <c r="A7" s="4" t="s">
        <v>23</v>
      </c>
      <c r="B7" s="14" t="n">
        <f aca="false">COUNTIF(Estoque!C:C,A7)</f>
        <v>67</v>
      </c>
      <c r="C7" s="5" t="n">
        <f aca="false">SUMIF(Estoque!C:C,A7,Estoque!E:E)</f>
        <v>2501.79</v>
      </c>
      <c r="D7" s="6" t="n">
        <f aca="false">SUMIF(Estoque!C:C,A7,Estoque!G:G)</f>
        <v>62181045.29</v>
      </c>
      <c r="E7" s="6" t="n">
        <f aca="false">SUMIF(Estoque!C:C,A7,Estoque!I:I)</f>
        <v>47491746.33</v>
      </c>
      <c r="F7" s="15" t="n">
        <f aca="false">AVERAGEIF(Estoque!C:C,A7,Estoque!J:J)</f>
        <v>0.222686567164179</v>
      </c>
      <c r="G7" s="6" t="n">
        <f aca="false">D7/C7</f>
        <v>24854.6222065001</v>
      </c>
    </row>
    <row r="8" customFormat="false" ht="15" hidden="false" customHeight="true" outlineLevel="0" collapsed="false">
      <c r="A8" s="4" t="s">
        <v>287</v>
      </c>
      <c r="B8" s="14" t="n">
        <f aca="false">COUNTIF(Estoque!C:C,A8)</f>
        <v>3</v>
      </c>
      <c r="C8" s="5" t="n">
        <f aca="false">SUMIF(Estoque!C:C,A8,Estoque!E:E)</f>
        <v>84.76</v>
      </c>
      <c r="D8" s="6" t="n">
        <f aca="false">SUMIF(Estoque!C:C,A8,Estoque!G:G)</f>
        <v>3070771.06</v>
      </c>
      <c r="E8" s="6" t="n">
        <f aca="false">SUMIF(Estoque!C:C,A8,Estoque!I:I)</f>
        <v>2303078.29</v>
      </c>
      <c r="F8" s="15" t="n">
        <f aca="false">AVERAGEIF(Estoque!C:C,A8,Estoque!J:J)</f>
        <v>0.25</v>
      </c>
      <c r="G8" s="6" t="n">
        <f aca="false">D8/C8</f>
        <v>36229.0120339783</v>
      </c>
    </row>
    <row r="9" customFormat="false" ht="15" hidden="false" customHeight="true" outlineLevel="0" collapsed="false">
      <c r="A9" s="4" t="s">
        <v>172</v>
      </c>
      <c r="B9" s="14" t="n">
        <f aca="false">COUNTIF(Estoque!C:C,A9)</f>
        <v>78</v>
      </c>
      <c r="C9" s="5" t="n">
        <f aca="false">SUMIF(Estoque!C:C,A9,Estoque!E:E)</f>
        <v>2448.4</v>
      </c>
      <c r="D9" s="6" t="n">
        <f aca="false">SUMIF(Estoque!C:C,A9,Estoque!G:G)</f>
        <v>47967431.36</v>
      </c>
      <c r="E9" s="6" t="n">
        <f aca="false">SUMIF(Estoque!C:C,A9,Estoque!I:I)</f>
        <v>41802633.22</v>
      </c>
      <c r="F9" s="15" t="n">
        <f aca="false">AVERAGEIF(Estoque!C:C,A9,Estoque!J:J)</f>
        <v>0.111538461538462</v>
      </c>
      <c r="G9" s="6" t="n">
        <f aca="false">D9/C9</f>
        <v>19591.3377552687</v>
      </c>
    </row>
    <row r="10" customFormat="false" ht="15" hidden="false" customHeight="true" outlineLevel="0" collapsed="false">
      <c r="A10" s="4" t="s">
        <v>47</v>
      </c>
      <c r="B10" s="14" t="n">
        <f aca="false">COUNTIF(Estoque!C:C,A10)</f>
        <v>87</v>
      </c>
      <c r="C10" s="5" t="n">
        <f aca="false">SUMIF(Estoque!C:C,A10,Estoque!E:E)</f>
        <v>3377.82</v>
      </c>
      <c r="D10" s="6" t="n">
        <f aca="false">SUMIF(Estoque!C:C,A10,Estoque!G:G)</f>
        <v>83689918.47</v>
      </c>
      <c r="E10" s="6" t="n">
        <f aca="false">SUMIF(Estoque!C:C,A10,Estoque!I:I)</f>
        <v>64698861.81</v>
      </c>
      <c r="F10" s="15" t="n">
        <f aca="false">AVERAGEIF(Estoque!C:C,A10,Estoque!J:J)</f>
        <v>0.204827586206897</v>
      </c>
      <c r="G10" s="6" t="n">
        <f aca="false">D10/C10</f>
        <v>24776.3108957849</v>
      </c>
    </row>
    <row r="11" customFormat="false" ht="15" hidden="false" customHeight="true" outlineLevel="0" collapsed="false">
      <c r="A11" s="4" t="s">
        <v>292</v>
      </c>
      <c r="B11" s="14" t="n">
        <f aca="false">COUNTIF(Estoque!C:C,A11)</f>
        <v>6</v>
      </c>
      <c r="C11" s="5" t="n">
        <f aca="false">SUMIF(Estoque!C:C,A11,Estoque!E:E)</f>
        <v>369.14</v>
      </c>
      <c r="D11" s="6" t="n">
        <f aca="false">SUMIF(Estoque!C:C,A11,Estoque!G:G)</f>
        <v>12111189.19</v>
      </c>
      <c r="E11" s="6" t="n">
        <f aca="false">SUMIF(Estoque!C:C,A11,Estoque!I:I)</f>
        <v>9083391.9</v>
      </c>
      <c r="F11" s="15" t="n">
        <f aca="false">AVERAGEIF(Estoque!C:C,A11,Estoque!J:J)</f>
        <v>0.25</v>
      </c>
      <c r="G11" s="6" t="n">
        <f aca="false">D11/C11</f>
        <v>32809.2029853172</v>
      </c>
    </row>
    <row r="12" customFormat="false" ht="15" hidden="false" customHeight="true" outlineLevel="0" collapsed="false">
      <c r="A12" s="4" t="s">
        <v>189</v>
      </c>
      <c r="B12" s="14" t="n">
        <f aca="false">COUNTIF(Estoque!C:C,A12)</f>
        <v>7</v>
      </c>
      <c r="C12" s="5" t="n">
        <f aca="false">SUMIF(Estoque!C:C,A12,Estoque!E:E)</f>
        <v>389.48</v>
      </c>
      <c r="D12" s="6" t="n">
        <f aca="false">SUMIF(Estoque!C:C,A12,Estoque!G:G)</f>
        <v>6763458.37</v>
      </c>
      <c r="E12" s="6" t="n">
        <f aca="false">SUMIF(Estoque!C:C,A12,Estoque!I:I)</f>
        <v>5410766.71</v>
      </c>
      <c r="F12" s="15" t="n">
        <f aca="false">AVERAGEIF(Estoque!C:C,A12,Estoque!J:J)</f>
        <v>0.2</v>
      </c>
      <c r="G12" s="6" t="n">
        <f aca="false">D12/C12</f>
        <v>17365.354755058</v>
      </c>
    </row>
    <row r="13" customFormat="false" ht="15" hidden="false" customHeight="true" outlineLevel="0" collapsed="false">
      <c r="A13" s="16" t="s">
        <v>422</v>
      </c>
      <c r="B13" s="17" t="n">
        <f aca="false">SUM(B5:B12)</f>
        <v>335</v>
      </c>
      <c r="C13" s="18" t="n">
        <f aca="false">SUM(C5:C12)</f>
        <v>11597.75</v>
      </c>
      <c r="D13" s="19" t="n">
        <f aca="false">SUM(D5:D12)</f>
        <v>252307438.4</v>
      </c>
      <c r="E13" s="19" t="n">
        <f aca="false">SUM(E5:E12)</f>
        <v>205832692.45</v>
      </c>
      <c r="F13" s="20" t="n">
        <f aca="false">AVERAGE(Estoque!J2:J336)</f>
        <v>0.145313432835821</v>
      </c>
      <c r="G13" s="19" t="n">
        <f aca="false">D13/C13</f>
        <v>21754.8609342329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20"/>
    <col collapsed="false" customWidth="true" hidden="false" outlineLevel="0" max="3" min="3" style="1" width="13"/>
    <col collapsed="false" customWidth="true" hidden="false" outlineLevel="0" max="4" min="4" style="1" width="16"/>
    <col collapsed="false" customWidth="true" hidden="false" outlineLevel="0" max="5" min="5" style="1" width="12"/>
    <col collapsed="false" customWidth="true" hidden="false" outlineLevel="0" max="6" min="6" style="1" width="13"/>
    <col collapsed="false" customWidth="true" hidden="false" outlineLevel="0" max="8" min="7" style="1" width="16"/>
    <col collapsed="false" customWidth="true" hidden="false" outlineLevel="0" max="9" min="9" style="1" width="10"/>
    <col collapsed="false" customWidth="true" hidden="true" outlineLevel="0" max="10" min="10" style="1" width="12"/>
  </cols>
  <sheetData>
    <row r="1" customFormat="false" ht="17.25" hidden="false" customHeight="true" outlineLevel="0" collapsed="false">
      <c r="A1" s="12" t="s">
        <v>425</v>
      </c>
    </row>
    <row r="2" customFormat="false" ht="15" hidden="false" customHeight="true" outlineLevel="0" collapsed="false">
      <c r="A2" s="13" t="s">
        <v>426</v>
      </c>
    </row>
    <row r="4" customFormat="false" ht="30" hidden="false" customHeight="true" outlineLevel="0" collapsed="false">
      <c r="A4" s="2" t="s">
        <v>0</v>
      </c>
      <c r="B4" s="2" t="s">
        <v>2</v>
      </c>
      <c r="C4" s="2" t="s">
        <v>416</v>
      </c>
      <c r="D4" s="2" t="s">
        <v>427</v>
      </c>
      <c r="E4" s="2" t="s">
        <v>1</v>
      </c>
      <c r="F4" s="2" t="s">
        <v>4</v>
      </c>
      <c r="G4" s="2" t="s">
        <v>428</v>
      </c>
      <c r="H4" s="2" t="s">
        <v>12</v>
      </c>
      <c r="I4" s="2" t="s">
        <v>13</v>
      </c>
      <c r="J4" s="2" t="s">
        <v>429</v>
      </c>
    </row>
    <row r="5" customFormat="false" ht="15" hidden="false" customHeight="true" outlineLevel="0" collapsed="false">
      <c r="A5" s="4" t="s">
        <v>404</v>
      </c>
      <c r="B5" s="4" t="s">
        <v>337</v>
      </c>
      <c r="C5" s="14" t="n">
        <f aca="false">COUNTIFS(Estoque!A:A,A5,Estoque!C:C,B5)</f>
        <v>2</v>
      </c>
      <c r="D5" s="19" t="n">
        <f aca="false">_xlfn.MINIFS(Estoque!I:I,Estoque!T:T,A5&amp;"|"&amp;B5)</f>
        <v>510789.07</v>
      </c>
      <c r="E5" s="4" t="str">
        <f aca="false">IFERROR(INDEX(Estoque!B:B,J5),"")</f>
        <v>U-0704</v>
      </c>
      <c r="F5" s="5" t="n">
        <f aca="false">IFERROR(INDEX(Estoque!E:E,J5),"")</f>
        <v>25</v>
      </c>
      <c r="G5" s="6" t="n">
        <f aca="false">IFERROR(D5/F5,"")</f>
        <v>20431.5628</v>
      </c>
      <c r="H5" s="4" t="n">
        <f aca="false">IFERROR(INDEX(Estoque!M:M,J5),"")</f>
        <v>0</v>
      </c>
      <c r="I5" s="4" t="n">
        <f aca="false">IFERROR(INDEX(Estoque!N:N,J5),"")</f>
        <v>0</v>
      </c>
      <c r="J5" s="4" t="n">
        <f aca="false">IFERROR(MATCH(A5&amp;"|"&amp;B5&amp;"|"&amp;TEXT(D5,"0.00"),Estoque!U:U,0),"")</f>
        <v>330</v>
      </c>
    </row>
    <row r="6" customFormat="false" ht="15" hidden="false" customHeight="true" outlineLevel="0" collapsed="false">
      <c r="A6" s="4" t="s">
        <v>285</v>
      </c>
      <c r="B6" s="4" t="s">
        <v>287</v>
      </c>
      <c r="C6" s="14" t="n">
        <f aca="false">COUNTIFS(Estoque!A:A,A6,Estoque!C:C,B6)</f>
        <v>3</v>
      </c>
      <c r="D6" s="19" t="n">
        <f aca="false">_xlfn.MINIFS(Estoque!I:I,Estoque!T:T,A6&amp;"|"&amp;B6)</f>
        <v>764725.79</v>
      </c>
      <c r="E6" s="4" t="str">
        <f aca="false">IFERROR(INDEX(Estoque!B:B,J6),"")</f>
        <v>U0404</v>
      </c>
      <c r="F6" s="5" t="n">
        <f aca="false">IFERROR(INDEX(Estoque!E:E,J6),"")</f>
        <v>28.1</v>
      </c>
      <c r="G6" s="6" t="n">
        <f aca="false">IFERROR(D6/F6,"")</f>
        <v>27214.4409252669</v>
      </c>
      <c r="H6" s="4" t="str">
        <f aca="false">IFERROR(INDEX(Estoque!M:M,J6),"")</f>
        <v>Jardins</v>
      </c>
      <c r="I6" s="4" t="str">
        <f aca="false">IFERROR(INDEX(Estoque!N:N,J6),"")</f>
        <v>jul/28</v>
      </c>
      <c r="J6" s="4" t="n">
        <f aca="false">IFERROR(MATCH(A6&amp;"|"&amp;B6&amp;"|"&amp;TEXT(D6,"0.00"),Estoque!U:U,0),"")</f>
        <v>217</v>
      </c>
    </row>
    <row r="7" customFormat="false" ht="15" hidden="false" customHeight="true" outlineLevel="0" collapsed="false">
      <c r="A7" s="4" t="s">
        <v>285</v>
      </c>
      <c r="B7" s="4" t="s">
        <v>47</v>
      </c>
      <c r="C7" s="14" t="n">
        <f aca="false">COUNTIFS(Estoque!A:A,A7,Estoque!C:C,B7)</f>
        <v>10</v>
      </c>
      <c r="D7" s="19" t="n">
        <f aca="false">_xlfn.MINIFS(Estoque!I:I,Estoque!T:T,A7&amp;"|"&amp;B7)</f>
        <v>764781.69</v>
      </c>
      <c r="E7" s="4" t="str">
        <f aca="false">IFERROR(INDEX(Estoque!B:B,J7),"")</f>
        <v>U1204</v>
      </c>
      <c r="F7" s="5" t="n">
        <f aca="false">IFERROR(INDEX(Estoque!E:E,J7),"")</f>
        <v>25</v>
      </c>
      <c r="G7" s="6" t="n">
        <f aca="false">IFERROR(D7/F7,"")</f>
        <v>30591.2676</v>
      </c>
      <c r="H7" s="4" t="str">
        <f aca="false">IFERROR(INDEX(Estoque!M:M,J7),"")</f>
        <v>Jardins</v>
      </c>
      <c r="I7" s="4" t="str">
        <f aca="false">IFERROR(INDEX(Estoque!N:N,J7),"")</f>
        <v>jul/28</v>
      </c>
      <c r="J7" s="4" t="n">
        <f aca="false">IFERROR(MATCH(A7&amp;"|"&amp;B7&amp;"|"&amp;TEXT(D7,"0.00"),Estoque!U:U,0),"")</f>
        <v>230</v>
      </c>
    </row>
    <row r="8" customFormat="false" ht="15" hidden="false" customHeight="true" outlineLevel="0" collapsed="false">
      <c r="A8" s="4" t="s">
        <v>285</v>
      </c>
      <c r="B8" s="4" t="s">
        <v>292</v>
      </c>
      <c r="C8" s="14" t="n">
        <f aca="false">COUNTIFS(Estoque!A:A,A8,Estoque!C:C,B8)</f>
        <v>6</v>
      </c>
      <c r="D8" s="19" t="n">
        <f aca="false">_xlfn.MINIFS(Estoque!I:I,Estoque!T:T,A8&amp;"|"&amp;B8)</f>
        <v>1285076.41</v>
      </c>
      <c r="E8" s="4" t="str">
        <f aca="false">IFERROR(INDEX(Estoque!B:B,J8),"")</f>
        <v>U0701</v>
      </c>
      <c r="F8" s="5" t="n">
        <f aca="false">IFERROR(INDEX(Estoque!E:E,J8),"")</f>
        <v>52.58</v>
      </c>
      <c r="G8" s="6" t="n">
        <f aca="false">IFERROR(D8/F8,"")</f>
        <v>24440.4033853176</v>
      </c>
      <c r="H8" s="4" t="str">
        <f aca="false">IFERROR(INDEX(Estoque!M:M,J8),"")</f>
        <v>Jardins</v>
      </c>
      <c r="I8" s="4" t="str">
        <f aca="false">IFERROR(INDEX(Estoque!N:N,J8),"")</f>
        <v>jul/28</v>
      </c>
      <c r="J8" s="4" t="n">
        <f aca="false">IFERROR(MATCH(A8&amp;"|"&amp;B8&amp;"|"&amp;TEXT(D8,"0.00"),Estoque!U:U,0),"")</f>
        <v>220</v>
      </c>
    </row>
    <row r="9" customFormat="false" ht="15" hidden="false" customHeight="true" outlineLevel="0" collapsed="false">
      <c r="A9" s="4" t="s">
        <v>313</v>
      </c>
      <c r="B9" s="4" t="s">
        <v>47</v>
      </c>
      <c r="C9" s="14" t="n">
        <f aca="false">COUNTIFS(Estoque!A:A,A9,Estoque!C:C,B9)</f>
        <v>3</v>
      </c>
      <c r="D9" s="19" t="n">
        <f aca="false">_xlfn.MINIFS(Estoque!I:I,Estoque!T:T,A9&amp;"|"&amp;B9)</f>
        <v>499000</v>
      </c>
      <c r="E9" s="4" t="str">
        <f aca="false">IFERROR(INDEX(Estoque!B:B,J9),"")</f>
        <v>U-0603</v>
      </c>
      <c r="F9" s="5" t="n">
        <f aca="false">IFERROR(INDEX(Estoque!E:E,J9),"")</f>
        <v>20.36</v>
      </c>
      <c r="G9" s="6" t="n">
        <f aca="false">IFERROR(D9/F9,"")</f>
        <v>24508.8408644401</v>
      </c>
      <c r="H9" s="4" t="n">
        <f aca="false">IFERROR(INDEX(Estoque!M:M,J9),"")</f>
        <v>0</v>
      </c>
      <c r="I9" s="4" t="n">
        <f aca="false">IFERROR(INDEX(Estoque!N:N,J9),"")</f>
        <v>0</v>
      </c>
      <c r="J9" s="4" t="n">
        <f aca="false">IFERROR(MATCH(A9&amp;"|"&amp;B9&amp;"|"&amp;TEXT(D9,"0.00"),Estoque!U:U,0),"")</f>
        <v>247</v>
      </c>
    </row>
    <row r="10" customFormat="false" ht="15" hidden="false" customHeight="true" outlineLevel="0" collapsed="false">
      <c r="A10" s="4" t="s">
        <v>21</v>
      </c>
      <c r="B10" s="4" t="s">
        <v>23</v>
      </c>
      <c r="C10" s="14" t="n">
        <f aca="false">COUNTIFS(Estoque!A:A,A10,Estoque!C:C,B10)</f>
        <v>11</v>
      </c>
      <c r="D10" s="19" t="n">
        <f aca="false">_xlfn.MINIFS(Estoque!I:I,Estoque!T:T,A10&amp;"|"&amp;B10)</f>
        <v>538773.21</v>
      </c>
      <c r="E10" s="4" t="str">
        <f aca="false">IFERROR(INDEX(Estoque!B:B,J10),"")</f>
        <v>U-0109</v>
      </c>
      <c r="F10" s="5" t="n">
        <f aca="false">IFERROR(INDEX(Estoque!E:E,J10),"")</f>
        <v>19.97</v>
      </c>
      <c r="G10" s="6" t="n">
        <f aca="false">IFERROR(D10/F10,"")</f>
        <v>26979.1291937907</v>
      </c>
      <c r="H10" s="4" t="n">
        <f aca="false">IFERROR(INDEX(Estoque!M:M,J10),"")</f>
        <v>0</v>
      </c>
      <c r="I10" s="4" t="n">
        <f aca="false">IFERROR(INDEX(Estoque!N:N,J10),"")</f>
        <v>0</v>
      </c>
      <c r="J10" s="4" t="n">
        <f aca="false">IFERROR(MATCH(A10&amp;"|"&amp;B10&amp;"|"&amp;TEXT(D10,"0.00"),Estoque!U:U,0),"")</f>
        <v>7</v>
      </c>
    </row>
    <row r="11" customFormat="false" ht="15" hidden="false" customHeight="true" outlineLevel="0" collapsed="false">
      <c r="A11" s="4" t="s">
        <v>21</v>
      </c>
      <c r="B11" s="4" t="s">
        <v>47</v>
      </c>
      <c r="C11" s="14" t="n">
        <f aca="false">COUNTIFS(Estoque!A:A,A11,Estoque!C:C,B11)</f>
        <v>5</v>
      </c>
      <c r="D11" s="19" t="n">
        <f aca="false">_xlfn.MINIFS(Estoque!I:I,Estoque!T:T,A11&amp;"|"&amp;B11)</f>
        <v>859572.04</v>
      </c>
      <c r="E11" s="4" t="str">
        <f aca="false">IFERROR(INDEX(Estoque!B:B,J11),"")</f>
        <v>U-0303</v>
      </c>
      <c r="F11" s="5" t="n">
        <f aca="false">IFERROR(INDEX(Estoque!E:E,J11),"")</f>
        <v>34.24</v>
      </c>
      <c r="G11" s="6" t="n">
        <f aca="false">IFERROR(D11/F11,"")</f>
        <v>25104.3235981308</v>
      </c>
      <c r="H11" s="4" t="str">
        <f aca="false">IFERROR(INDEX(Estoque!M:M,J11),"")</f>
        <v>Jardins</v>
      </c>
      <c r="I11" s="4" t="str">
        <f aca="false">IFERROR(INDEX(Estoque!N:N,J11),"")</f>
        <v>PRONTO</v>
      </c>
      <c r="J11" s="4" t="n">
        <f aca="false">IFERROR(MATCH(A11&amp;"|"&amp;B11&amp;"|"&amp;TEXT(D11,"0.00"),Estoque!U:U,0),"")</f>
        <v>13</v>
      </c>
    </row>
    <row r="12" customFormat="false" ht="15" hidden="false" customHeight="true" outlineLevel="0" collapsed="false">
      <c r="A12" s="4" t="s">
        <v>395</v>
      </c>
      <c r="B12" s="4" t="s">
        <v>318</v>
      </c>
      <c r="C12" s="14" t="n">
        <f aca="false">COUNTIFS(Estoque!A:A,A12,Estoque!C:C,B12)</f>
        <v>7</v>
      </c>
      <c r="D12" s="19" t="n">
        <f aca="false">_xlfn.MINIFS(Estoque!I:I,Estoque!T:T,A12&amp;"|"&amp;B12)</f>
        <v>364454.9</v>
      </c>
      <c r="E12" s="4" t="str">
        <f aca="false">IFERROR(INDEX(Estoque!B:B,J12),"")</f>
        <v>B-0309</v>
      </c>
      <c r="F12" s="5" t="n">
        <f aca="false">IFERROR(INDEX(Estoque!E:E,J12),"")</f>
        <v>28.7</v>
      </c>
      <c r="G12" s="6" t="n">
        <f aca="false">IFERROR(D12/F12,"")</f>
        <v>12698.7770034843</v>
      </c>
      <c r="H12" s="4" t="n">
        <f aca="false">IFERROR(INDEX(Estoque!M:M,J12),"")</f>
        <v>0</v>
      </c>
      <c r="I12" s="4" t="n">
        <f aca="false">IFERROR(INDEX(Estoque!N:N,J12),"")</f>
        <v>0</v>
      </c>
      <c r="J12" s="4" t="n">
        <f aca="false">IFERROR(MATCH(A12&amp;"|"&amp;B12&amp;"|"&amp;TEXT(D12,"0.00"),Estoque!U:U,0),"")</f>
        <v>324</v>
      </c>
    </row>
    <row r="13" customFormat="false" ht="15" hidden="false" customHeight="true" outlineLevel="0" collapsed="false">
      <c r="A13" s="4" t="s">
        <v>408</v>
      </c>
      <c r="B13" s="4" t="s">
        <v>337</v>
      </c>
      <c r="C13" s="14" t="n">
        <f aca="false">COUNTIFS(Estoque!A:A,A13,Estoque!C:C,B13)</f>
        <v>2</v>
      </c>
      <c r="D13" s="19" t="n">
        <f aca="false">_xlfn.MINIFS(Estoque!I:I,Estoque!T:T,A13&amp;"|"&amp;B13)</f>
        <v>382720.17</v>
      </c>
      <c r="E13" s="4" t="str">
        <f aca="false">IFERROR(INDEX(Estoque!B:B,J13),"")</f>
        <v>U-209</v>
      </c>
      <c r="F13" s="5" t="n">
        <f aca="false">IFERROR(INDEX(Estoque!E:E,J13),"")</f>
        <v>24.29</v>
      </c>
      <c r="G13" s="6" t="n">
        <f aca="false">IFERROR(D13/F13,"")</f>
        <v>15756.2853025937</v>
      </c>
      <c r="H13" s="4" t="n">
        <f aca="false">IFERROR(INDEX(Estoque!M:M,J13),"")</f>
        <v>0</v>
      </c>
      <c r="I13" s="4" t="n">
        <f aca="false">IFERROR(INDEX(Estoque!N:N,J13),"")</f>
        <v>0</v>
      </c>
      <c r="J13" s="4" t="n">
        <f aca="false">IFERROR(MATCH(A13&amp;"|"&amp;B13&amp;"|"&amp;TEXT(D13,"0.00"),Estoque!U:U,0),"")</f>
        <v>332</v>
      </c>
    </row>
    <row r="14" customFormat="false" ht="15" hidden="false" customHeight="true" outlineLevel="0" collapsed="false">
      <c r="A14" s="4" t="s">
        <v>308</v>
      </c>
      <c r="B14" s="4" t="s">
        <v>23</v>
      </c>
      <c r="C14" s="14" t="n">
        <f aca="false">COUNTIFS(Estoque!A:A,A14,Estoque!C:C,B14)</f>
        <v>1</v>
      </c>
      <c r="D14" s="19" t="n">
        <f aca="false">_xlfn.MINIFS(Estoque!I:I,Estoque!T:T,A14&amp;"|"&amp;B14)</f>
        <v>481402.18</v>
      </c>
      <c r="E14" s="4" t="str">
        <f aca="false">IFERROR(INDEX(Estoque!B:B,J14),"")</f>
        <v>U-0203</v>
      </c>
      <c r="F14" s="5" t="n">
        <f aca="false">IFERROR(INDEX(Estoque!E:E,J14),"")</f>
        <v>21.85</v>
      </c>
      <c r="G14" s="6" t="n">
        <f aca="false">IFERROR(D14/F14,"")</f>
        <v>22032.1363844394</v>
      </c>
      <c r="H14" s="4" t="n">
        <f aca="false">IFERROR(INDEX(Estoque!M:M,J14),"")</f>
        <v>0</v>
      </c>
      <c r="I14" s="4" t="n">
        <f aca="false">IFERROR(INDEX(Estoque!N:N,J14),"")</f>
        <v>0</v>
      </c>
      <c r="J14" s="4" t="n">
        <f aca="false">IFERROR(MATCH(A14&amp;"|"&amp;B14&amp;"|"&amp;TEXT(D14,"0.00"),Estoque!U:U,0),"")</f>
        <v>236</v>
      </c>
    </row>
    <row r="15" customFormat="false" ht="15" hidden="false" customHeight="true" outlineLevel="0" collapsed="false">
      <c r="A15" s="4" t="s">
        <v>308</v>
      </c>
      <c r="B15" s="4" t="s">
        <v>47</v>
      </c>
      <c r="C15" s="14" t="n">
        <f aca="false">COUNTIFS(Estoque!A:A,A15,Estoque!C:C,B15)</f>
        <v>10</v>
      </c>
      <c r="D15" s="19" t="n">
        <f aca="false">_xlfn.MINIFS(Estoque!I:I,Estoque!T:T,A15&amp;"|"&amp;B15)</f>
        <v>477892.43</v>
      </c>
      <c r="E15" s="4" t="str">
        <f aca="false">IFERROR(INDEX(Estoque!B:B,J15),"")</f>
        <v>U-1613</v>
      </c>
      <c r="F15" s="5" t="n">
        <f aca="false">IFERROR(INDEX(Estoque!E:E,J15),"")</f>
        <v>21.85</v>
      </c>
      <c r="G15" s="6" t="n">
        <f aca="false">IFERROR(D15/F15,"")</f>
        <v>21871.5070938215</v>
      </c>
      <c r="H15" s="4" t="n">
        <f aca="false">IFERROR(INDEX(Estoque!M:M,J15),"")</f>
        <v>0</v>
      </c>
      <c r="I15" s="4" t="n">
        <f aca="false">IFERROR(INDEX(Estoque!N:N,J15),"")</f>
        <v>0</v>
      </c>
      <c r="J15" s="4" t="n">
        <f aca="false">IFERROR(MATCH(A15&amp;"|"&amp;B15&amp;"|"&amp;TEXT(D15,"0.00"),Estoque!U:U,0),"")</f>
        <v>242</v>
      </c>
    </row>
    <row r="16" customFormat="false" ht="15" hidden="false" customHeight="true" outlineLevel="0" collapsed="false">
      <c r="A16" s="4" t="s">
        <v>54</v>
      </c>
      <c r="B16" s="4" t="s">
        <v>23</v>
      </c>
      <c r="C16" s="14" t="n">
        <f aca="false">COUNTIFS(Estoque!A:A,A16,Estoque!C:C,B16)</f>
        <v>2</v>
      </c>
      <c r="D16" s="19" t="n">
        <f aca="false">_xlfn.MINIFS(Estoque!I:I,Estoque!T:T,A16&amp;"|"&amp;B16)</f>
        <v>461179.81</v>
      </c>
      <c r="E16" s="4" t="str">
        <f aca="false">IFERROR(INDEX(Estoque!B:B,J16),"")</f>
        <v>U-0305</v>
      </c>
      <c r="F16" s="5" t="n">
        <f aca="false">IFERROR(INDEX(Estoque!E:E,J16),"")</f>
        <v>41.69</v>
      </c>
      <c r="G16" s="6" t="n">
        <f aca="false">IFERROR(D16/F16,"")</f>
        <v>11062.1206524346</v>
      </c>
      <c r="H16" s="4" t="str">
        <f aca="false">IFERROR(INDEX(Estoque!M:M,J16),"")</f>
        <v>ALTO DA BOA VISTA</v>
      </c>
      <c r="I16" s="4" t="str">
        <f aca="false">IFERROR(INDEX(Estoque!N:N,J16),"")</f>
        <v>nov/26</v>
      </c>
      <c r="J16" s="4" t="n">
        <f aca="false">IFERROR(MATCH(A16&amp;"|"&amp;B16&amp;"|"&amp;TEXT(D16,"0.00"),Estoque!U:U,0),"")</f>
        <v>18</v>
      </c>
    </row>
    <row r="17" customFormat="false" ht="15" hidden="false" customHeight="true" outlineLevel="0" collapsed="false">
      <c r="A17" s="4" t="s">
        <v>54</v>
      </c>
      <c r="B17" s="4" t="s">
        <v>47</v>
      </c>
      <c r="C17" s="14" t="n">
        <f aca="false">COUNTIFS(Estoque!A:A,A17,Estoque!C:C,B17)</f>
        <v>24</v>
      </c>
      <c r="D17" s="19" t="n">
        <f aca="false">_xlfn.MINIFS(Estoque!I:I,Estoque!T:T,A17&amp;"|"&amp;B17)</f>
        <v>343502.89</v>
      </c>
      <c r="E17" s="4" t="str">
        <f aca="false">IFERROR(INDEX(Estoque!B:B,J17),"")</f>
        <v>U-1016</v>
      </c>
      <c r="F17" s="5" t="n">
        <f aca="false">IFERROR(INDEX(Estoque!E:E,J17),"")</f>
        <v>20.83</v>
      </c>
      <c r="G17" s="6" t="n">
        <f aca="false">IFERROR(D17/F17,"")</f>
        <v>16490.7772443591</v>
      </c>
      <c r="H17" s="4" t="str">
        <f aca="false">IFERROR(INDEX(Estoque!M:M,J17),"")</f>
        <v>ALTO DA BOA VISTA</v>
      </c>
      <c r="I17" s="4" t="str">
        <f aca="false">IFERROR(INDEX(Estoque!N:N,J17),"")</f>
        <v>nov/26</v>
      </c>
      <c r="J17" s="4" t="n">
        <f aca="false">IFERROR(MATCH(A17&amp;"|"&amp;B17&amp;"|"&amp;TEXT(D17,"0.00"),Estoque!U:U,0),"")</f>
        <v>29</v>
      </c>
    </row>
    <row r="18" customFormat="false" ht="15" hidden="false" customHeight="true" outlineLevel="0" collapsed="false">
      <c r="A18" s="4" t="s">
        <v>87</v>
      </c>
      <c r="B18" s="4" t="s">
        <v>337</v>
      </c>
      <c r="C18" s="14" t="n">
        <f aca="false">COUNTIFS(Estoque!A:A,A18,Estoque!C:C,B18)</f>
        <v>8</v>
      </c>
      <c r="D18" s="19" t="n">
        <f aca="false">_xlfn.MINIFS(Estoque!I:I,Estoque!T:T,A18&amp;"|"&amp;B18)</f>
        <v>483905.44</v>
      </c>
      <c r="E18" s="4" t="str">
        <f aca="false">IFERROR(INDEX(Estoque!B:B,J18),"")</f>
        <v>C-0714</v>
      </c>
      <c r="F18" s="5" t="n">
        <f aca="false">IFERROR(INDEX(Estoque!E:E,J18),"")</f>
        <v>30.31</v>
      </c>
      <c r="G18" s="6" t="n">
        <f aca="false">IFERROR(D18/F18,"")</f>
        <v>15965.2075222699</v>
      </c>
      <c r="H18" s="4" t="n">
        <f aca="false">IFERROR(INDEX(Estoque!M:M,J18),"")</f>
        <v>0</v>
      </c>
      <c r="I18" s="4" t="n">
        <f aca="false">IFERROR(INDEX(Estoque!N:N,J18),"")</f>
        <v>0</v>
      </c>
      <c r="J18" s="4" t="n">
        <f aca="false">IFERROR(MATCH(A18&amp;"|"&amp;B18&amp;"|"&amp;TEXT(D18,"0.00"),Estoque!U:U,0),"")</f>
        <v>318</v>
      </c>
    </row>
    <row r="19" customFormat="false" ht="15" hidden="false" customHeight="true" outlineLevel="0" collapsed="false">
      <c r="A19" s="4" t="s">
        <v>87</v>
      </c>
      <c r="B19" s="4" t="s">
        <v>47</v>
      </c>
      <c r="C19" s="14" t="n">
        <f aca="false">COUNTIFS(Estoque!A:A,A19,Estoque!C:C,B19)</f>
        <v>17</v>
      </c>
      <c r="D19" s="19" t="n">
        <f aca="false">_xlfn.MINIFS(Estoque!I:I,Estoque!T:T,A19&amp;"|"&amp;B19)</f>
        <v>465015.35</v>
      </c>
      <c r="E19" s="4" t="str">
        <f aca="false">IFERROR(INDEX(Estoque!B:B,J19),"")</f>
        <v>C-0510</v>
      </c>
      <c r="F19" s="5" t="n">
        <f aca="false">IFERROR(INDEX(Estoque!E:E,J19),"")</f>
        <v>30.29</v>
      </c>
      <c r="G19" s="6" t="n">
        <f aca="false">IFERROR(D19/F19,"")</f>
        <v>15352.1079564213</v>
      </c>
      <c r="H19" s="4" t="n">
        <f aca="false">IFERROR(INDEX(Estoque!M:M,J19),"")</f>
        <v>0</v>
      </c>
      <c r="I19" s="4" t="n">
        <f aca="false">IFERROR(INDEX(Estoque!N:N,J19),"")</f>
        <v>0</v>
      </c>
      <c r="J19" s="4" t="n">
        <f aca="false">IFERROR(MATCH(A19&amp;"|"&amp;B19&amp;"|"&amp;TEXT(D19,"0.00"),Estoque!U:U,0),"")</f>
        <v>47</v>
      </c>
    </row>
    <row r="20" customFormat="false" ht="15" hidden="false" customHeight="true" outlineLevel="0" collapsed="false">
      <c r="A20" s="4" t="s">
        <v>196</v>
      </c>
      <c r="B20" s="4" t="s">
        <v>318</v>
      </c>
      <c r="C20" s="14" t="n">
        <f aca="false">COUNTIFS(Estoque!A:A,A20,Estoque!C:C,B20)</f>
        <v>12</v>
      </c>
      <c r="D20" s="19" t="n">
        <f aca="false">_xlfn.MINIFS(Estoque!I:I,Estoque!T:T,A20&amp;"|"&amp;B20)</f>
        <v>345273.07</v>
      </c>
      <c r="E20" s="4" t="str">
        <f aca="false">IFERROR(INDEX(Estoque!B:B,J20),"")</f>
        <v>U0316</v>
      </c>
      <c r="F20" s="5" t="n">
        <f aca="false">IFERROR(INDEX(Estoque!E:E,J20),"")</f>
        <v>24.86</v>
      </c>
      <c r="G20" s="6" t="n">
        <f aca="false">IFERROR(D20/F20,"")</f>
        <v>13888.6995172969</v>
      </c>
      <c r="H20" s="4" t="n">
        <f aca="false">IFERROR(INDEX(Estoque!M:M,J20),"")</f>
        <v>0</v>
      </c>
      <c r="I20" s="4" t="n">
        <f aca="false">IFERROR(INDEX(Estoque!N:N,J20),"")</f>
        <v>0</v>
      </c>
      <c r="J20" s="4" t="n">
        <f aca="false">IFERROR(MATCH(A20&amp;"|"&amp;B20&amp;"|"&amp;TEXT(D20,"0.00"),Estoque!U:U,0),"")</f>
        <v>250</v>
      </c>
    </row>
    <row r="21" customFormat="false" ht="15" hidden="false" customHeight="true" outlineLevel="0" collapsed="false">
      <c r="A21" s="4" t="s">
        <v>196</v>
      </c>
      <c r="B21" s="4" t="s">
        <v>337</v>
      </c>
      <c r="C21" s="14" t="n">
        <f aca="false">COUNTIFS(Estoque!A:A,A21,Estoque!C:C,B21)</f>
        <v>10</v>
      </c>
      <c r="D21" s="19" t="n">
        <f aca="false">_xlfn.MINIFS(Estoque!I:I,Estoque!T:T,A21&amp;"|"&amp;B21)</f>
        <v>419158.97</v>
      </c>
      <c r="E21" s="4" t="str">
        <f aca="false">IFERROR(INDEX(Estoque!B:B,J21),"")</f>
        <v>U1115</v>
      </c>
      <c r="F21" s="5" t="n">
        <f aca="false">IFERROR(INDEX(Estoque!E:E,J21),"")</f>
        <v>24.57</v>
      </c>
      <c r="G21" s="6" t="n">
        <f aca="false">IFERROR(D21/F21,"")</f>
        <v>17059.7871387871</v>
      </c>
      <c r="H21" s="4" t="n">
        <f aca="false">IFERROR(INDEX(Estoque!M:M,J21),"")</f>
        <v>0</v>
      </c>
      <c r="I21" s="4" t="n">
        <f aca="false">IFERROR(INDEX(Estoque!N:N,J21),"")</f>
        <v>0</v>
      </c>
      <c r="J21" s="4" t="n">
        <f aca="false">IFERROR(MATCH(A21&amp;"|"&amp;B21&amp;"|"&amp;TEXT(D21,"0.00"),Estoque!U:U,0),"")</f>
        <v>264</v>
      </c>
    </row>
    <row r="22" customFormat="false" ht="15" hidden="false" customHeight="true" outlineLevel="0" collapsed="false">
      <c r="A22" s="4" t="s">
        <v>196</v>
      </c>
      <c r="B22" s="4" t="s">
        <v>172</v>
      </c>
      <c r="C22" s="14" t="n">
        <f aca="false">COUNTIFS(Estoque!A:A,A22,Estoque!C:C,B22)</f>
        <v>50</v>
      </c>
      <c r="D22" s="19" t="n">
        <f aca="false">_xlfn.MINIFS(Estoque!I:I,Estoque!T:T,A22&amp;"|"&amp;B22)</f>
        <v>361504.51</v>
      </c>
      <c r="E22" s="4" t="str">
        <f aca="false">IFERROR(INDEX(Estoque!B:B,J22),"")</f>
        <v>U0104</v>
      </c>
      <c r="F22" s="5" t="n">
        <f aca="false">IFERROR(INDEX(Estoque!E:E,J22),"")</f>
        <v>18.72</v>
      </c>
      <c r="G22" s="6" t="n">
        <f aca="false">IFERROR(D22/F22,"")</f>
        <v>19311.1383547009</v>
      </c>
      <c r="H22" s="4" t="str">
        <f aca="false">IFERROR(INDEX(Estoque!M:M,J22),"")</f>
        <v>Vila Mariana</v>
      </c>
      <c r="I22" s="4" t="str">
        <f aca="false">IFERROR(INDEX(Estoque!N:N,J22),"")</f>
        <v>nov/28</v>
      </c>
      <c r="J22" s="4" t="n">
        <f aca="false">IFERROR(MATCH(A22&amp;"|"&amp;B22&amp;"|"&amp;TEXT(D22,"0.00"),Estoque!U:U,0),"")</f>
        <v>133</v>
      </c>
    </row>
    <row r="23" customFormat="false" ht="15" hidden="false" customHeight="true" outlineLevel="0" collapsed="false">
      <c r="A23" s="4" t="s">
        <v>109</v>
      </c>
      <c r="B23" s="4" t="s">
        <v>23</v>
      </c>
      <c r="C23" s="14" t="n">
        <f aca="false">COUNTIFS(Estoque!A:A,A23,Estoque!C:C,B23)</f>
        <v>11</v>
      </c>
      <c r="D23" s="19" t="n">
        <f aca="false">_xlfn.MINIFS(Estoque!I:I,Estoque!T:T,A23&amp;"|"&amp;B23)</f>
        <v>481093.33</v>
      </c>
      <c r="E23" s="4" t="str">
        <f aca="false">IFERROR(INDEX(Estoque!B:B,J23),"")</f>
        <v>U-0303</v>
      </c>
      <c r="F23" s="5" t="n">
        <f aca="false">IFERROR(INDEX(Estoque!E:E,J23),"")</f>
        <v>19.51</v>
      </c>
      <c r="G23" s="6" t="n">
        <f aca="false">IFERROR(D23/F23,"")</f>
        <v>24658.8072783188</v>
      </c>
      <c r="H23" s="4" t="str">
        <f aca="false">IFERROR(INDEX(Estoque!M:M,J23),"")</f>
        <v>Jardins</v>
      </c>
      <c r="I23" s="4" t="str">
        <f aca="false">IFERROR(INDEX(Estoque!N:N,J23),"")</f>
        <v>nov/26</v>
      </c>
      <c r="J23" s="4" t="n">
        <f aca="false">IFERROR(MATCH(A23&amp;"|"&amp;B23&amp;"|"&amp;TEXT(D23,"0.00"),Estoque!U:U,0),"")</f>
        <v>69</v>
      </c>
    </row>
    <row r="24" customFormat="false" ht="15" hidden="false" customHeight="true" outlineLevel="0" collapsed="false">
      <c r="A24" s="4" t="s">
        <v>109</v>
      </c>
      <c r="B24" s="4" t="s">
        <v>47</v>
      </c>
      <c r="C24" s="14" t="n">
        <f aca="false">COUNTIFS(Estoque!A:A,A24,Estoque!C:C,B24)</f>
        <v>13</v>
      </c>
      <c r="D24" s="19" t="n">
        <f aca="false">_xlfn.MINIFS(Estoque!I:I,Estoque!T:T,A24&amp;"|"&amp;B24)</f>
        <v>557471.87</v>
      </c>
      <c r="E24" s="4" t="str">
        <f aca="false">IFERROR(INDEX(Estoque!B:B,J24),"")</f>
        <v>U-0902</v>
      </c>
      <c r="F24" s="5" t="n">
        <f aca="false">IFERROR(INDEX(Estoque!E:E,J24),"")</f>
        <v>19.46</v>
      </c>
      <c r="G24" s="6" t="n">
        <f aca="false">IFERROR(D24/F24,"")</f>
        <v>28647.0642343268</v>
      </c>
      <c r="H24" s="4" t="str">
        <f aca="false">IFERROR(INDEX(Estoque!M:M,J24),"")</f>
        <v>Jardins</v>
      </c>
      <c r="I24" s="4" t="str">
        <f aca="false">IFERROR(INDEX(Estoque!N:N,J24),"")</f>
        <v>nov/26</v>
      </c>
      <c r="J24" s="4" t="n">
        <f aca="false">IFERROR(MATCH(A24&amp;"|"&amp;B24&amp;"|"&amp;TEXT(D24,"0.00"),Estoque!U:U,0),"")</f>
        <v>76</v>
      </c>
    </row>
    <row r="25" customFormat="false" ht="15" hidden="false" customHeight="true" outlineLevel="0" collapsed="false">
      <c r="A25" s="4" t="s">
        <v>140</v>
      </c>
      <c r="B25" s="4" t="s">
        <v>337</v>
      </c>
      <c r="C25" s="14" t="n">
        <f aca="false">COUNTIFS(Estoque!A:A,A25,Estoque!C:C,B25)</f>
        <v>2</v>
      </c>
      <c r="D25" s="19" t="n">
        <f aca="false">_xlfn.MINIFS(Estoque!I:I,Estoque!T:T,A25&amp;"|"&amp;B25)</f>
        <v>505412.35</v>
      </c>
      <c r="E25" s="4" t="str">
        <f aca="false">IFERROR(INDEX(Estoque!B:B,J25),"")</f>
        <v>R-0226</v>
      </c>
      <c r="F25" s="5" t="n">
        <f aca="false">IFERROR(INDEX(Estoque!E:E,J25),"")</f>
        <v>24.29</v>
      </c>
      <c r="G25" s="6" t="n">
        <f aca="false">IFERROR(D25/F25,"")</f>
        <v>20807.4248662001</v>
      </c>
      <c r="H25" s="4" t="n">
        <f aca="false">IFERROR(INDEX(Estoque!M:M,J25),"")</f>
        <v>0</v>
      </c>
      <c r="I25" s="4" t="n">
        <f aca="false">IFERROR(INDEX(Estoque!N:N,J25),"")</f>
        <v>0</v>
      </c>
      <c r="J25" s="4" t="n">
        <f aca="false">IFERROR(MATCH(A25&amp;"|"&amp;B25&amp;"|"&amp;TEXT(D25,"0.00"),Estoque!U:U,0),"")</f>
        <v>334</v>
      </c>
    </row>
    <row r="26" customFormat="false" ht="15" hidden="false" customHeight="true" outlineLevel="0" collapsed="false">
      <c r="A26" s="4" t="s">
        <v>140</v>
      </c>
      <c r="B26" s="4" t="s">
        <v>23</v>
      </c>
      <c r="C26" s="14" t="n">
        <f aca="false">COUNTIFS(Estoque!A:A,A26,Estoque!C:C,B26)</f>
        <v>28</v>
      </c>
      <c r="D26" s="19" t="n">
        <f aca="false">_xlfn.MINIFS(Estoque!I:I,Estoque!T:T,A26&amp;"|"&amp;B26)</f>
        <v>494978.57</v>
      </c>
      <c r="E26" s="4" t="str">
        <f aca="false">IFERROR(INDEX(Estoque!B:B,J26),"")</f>
        <v>NR-318</v>
      </c>
      <c r="F26" s="5" t="n">
        <f aca="false">IFERROR(INDEX(Estoque!E:E,J26),"")</f>
        <v>23.94</v>
      </c>
      <c r="G26" s="6" t="n">
        <f aca="false">IFERROR(D26/F26,"")</f>
        <v>20675.7965747703</v>
      </c>
      <c r="H26" s="4" t="str">
        <f aca="false">IFERROR(INDEX(Estoque!M:M,J26),"")</f>
        <v>Paraíso</v>
      </c>
      <c r="I26" s="4" t="str">
        <f aca="false">IFERROR(INDEX(Estoque!N:N,J26),"")</f>
        <v>nov/27</v>
      </c>
      <c r="J26" s="4" t="n">
        <f aca="false">IFERROR(MATCH(A26&amp;"|"&amp;B26&amp;"|"&amp;TEXT(D26,"0.00"),Estoque!U:U,0),"")</f>
        <v>87</v>
      </c>
    </row>
    <row r="27" customFormat="false" ht="15" hidden="false" customHeight="true" outlineLevel="0" collapsed="false">
      <c r="A27" s="4" t="s">
        <v>140</v>
      </c>
      <c r="B27" s="4" t="s">
        <v>172</v>
      </c>
      <c r="C27" s="14" t="n">
        <f aca="false">COUNTIFS(Estoque!A:A,A27,Estoque!C:C,B27)</f>
        <v>6</v>
      </c>
      <c r="D27" s="19" t="n">
        <f aca="false">_xlfn.MINIFS(Estoque!I:I,Estoque!T:T,A27&amp;"|"&amp;B27)</f>
        <v>916503.39</v>
      </c>
      <c r="E27" s="4" t="str">
        <f aca="false">IFERROR(INDEX(Estoque!B:B,J27),"")</f>
        <v>R-0208</v>
      </c>
      <c r="F27" s="5" t="n">
        <f aca="false">IFERROR(INDEX(Estoque!E:E,J27),"")</f>
        <v>45.1</v>
      </c>
      <c r="G27" s="6" t="n">
        <f aca="false">IFERROR(D27/F27,"")</f>
        <v>20321.5829268293</v>
      </c>
      <c r="H27" s="4" t="str">
        <f aca="false">IFERROR(INDEX(Estoque!M:M,J27),"")</f>
        <v>Paraíso</v>
      </c>
      <c r="I27" s="4" t="str">
        <f aca="false">IFERROR(INDEX(Estoque!N:N,J27),"")</f>
        <v>nov/27</v>
      </c>
      <c r="J27" s="4" t="n">
        <f aca="false">IFERROR(MATCH(A27&amp;"|"&amp;B27&amp;"|"&amp;TEXT(D27,"0.00"),Estoque!U:U,0),"")</f>
        <v>113</v>
      </c>
    </row>
    <row r="28" customFormat="false" ht="15" hidden="false" customHeight="true" outlineLevel="0" collapsed="false">
      <c r="A28" s="4" t="s">
        <v>140</v>
      </c>
      <c r="B28" s="4" t="s">
        <v>47</v>
      </c>
      <c r="C28" s="14" t="n">
        <f aca="false">COUNTIFS(Estoque!A:A,A28,Estoque!C:C,B28)</f>
        <v>1</v>
      </c>
      <c r="D28" s="19" t="n">
        <f aca="false">_xlfn.MINIFS(Estoque!I:I,Estoque!T:T,A28&amp;"|"&amp;B28)</f>
        <v>685455.61</v>
      </c>
      <c r="E28" s="4" t="str">
        <f aca="false">IFERROR(INDEX(Estoque!B:B,J28),"")</f>
        <v>R-0106</v>
      </c>
      <c r="F28" s="5" t="n">
        <f aca="false">IFERROR(INDEX(Estoque!E:E,J28),"")</f>
        <v>32.99</v>
      </c>
      <c r="G28" s="6" t="n">
        <f aca="false">IFERROR(D28/F28,"")</f>
        <v>20777.6783873901</v>
      </c>
      <c r="H28" s="4" t="str">
        <f aca="false">IFERROR(INDEX(Estoque!M:M,J28),"")</f>
        <v>Paraíso</v>
      </c>
      <c r="I28" s="4" t="str">
        <f aca="false">IFERROR(INDEX(Estoque!N:N,J28),"")</f>
        <v>nov/27</v>
      </c>
      <c r="J28" s="4" t="n">
        <f aca="false">IFERROR(MATCH(A28&amp;"|"&amp;B28&amp;"|"&amp;TEXT(D28,"0.00"),Estoque!U:U,0),"")</f>
        <v>88</v>
      </c>
    </row>
    <row r="29" customFormat="false" ht="15" hidden="false" customHeight="true" outlineLevel="0" collapsed="false">
      <c r="A29" s="4" t="s">
        <v>249</v>
      </c>
      <c r="B29" s="4" t="s">
        <v>337</v>
      </c>
      <c r="C29" s="14" t="n">
        <f aca="false">COUNTIFS(Estoque!A:A,A29,Estoque!C:C,B29)</f>
        <v>1</v>
      </c>
      <c r="D29" s="19" t="n">
        <f aca="false">_xlfn.MINIFS(Estoque!I:I,Estoque!T:T,A29&amp;"|"&amp;B29)</f>
        <v>537672.71</v>
      </c>
      <c r="E29" s="4" t="str">
        <f aca="false">IFERROR(INDEX(Estoque!B:B,J29),"")</f>
        <v>U-0515</v>
      </c>
      <c r="F29" s="5" t="n">
        <f aca="false">IFERROR(INDEX(Estoque!E:E,J29),"")</f>
        <v>26.8</v>
      </c>
      <c r="G29" s="6" t="n">
        <f aca="false">IFERROR(D29/F29,"")</f>
        <v>20062.4145522388</v>
      </c>
      <c r="H29" s="4" t="n">
        <f aca="false">IFERROR(INDEX(Estoque!M:M,J29),"")</f>
        <v>0</v>
      </c>
      <c r="I29" s="4" t="n">
        <f aca="false">IFERROR(INDEX(Estoque!N:N,J29),"")</f>
        <v>0</v>
      </c>
      <c r="J29" s="4" t="n">
        <f aca="false">IFERROR(MATCH(A29&amp;"|"&amp;B29&amp;"|"&amp;TEXT(D29,"0.00"),Estoque!U:U,0),"")</f>
        <v>336</v>
      </c>
    </row>
    <row r="30" customFormat="false" ht="15" hidden="false" customHeight="true" outlineLevel="0" collapsed="false">
      <c r="A30" s="4" t="s">
        <v>249</v>
      </c>
      <c r="B30" s="4" t="s">
        <v>23</v>
      </c>
      <c r="C30" s="14" t="n">
        <f aca="false">COUNTIFS(Estoque!A:A,A30,Estoque!C:C,B30)</f>
        <v>12</v>
      </c>
      <c r="D30" s="19" t="n">
        <f aca="false">_xlfn.MINIFS(Estoque!I:I,Estoque!T:T,A30&amp;"|"&amp;B30)</f>
        <v>447303.48</v>
      </c>
      <c r="E30" s="4" t="str">
        <f aca="false">IFERROR(INDEX(Estoque!B:B,J30),"")</f>
        <v>U-0308</v>
      </c>
      <c r="F30" s="5" t="n">
        <f aca="false">IFERROR(INDEX(Estoque!E:E,J30),"")</f>
        <v>17.37</v>
      </c>
      <c r="G30" s="6" t="n">
        <f aca="false">IFERROR(D30/F30,"")</f>
        <v>25751.4956822107</v>
      </c>
      <c r="H30" s="4" t="str">
        <f aca="false">IFERROR(INDEX(Estoque!M:M,J30),"")</f>
        <v>Pinheiros</v>
      </c>
      <c r="I30" s="4" t="str">
        <f aca="false">IFERROR(INDEX(Estoque!N:N,J30),"")</f>
        <v>mar/28</v>
      </c>
      <c r="J30" s="4" t="n">
        <f aca="false">IFERROR(MATCH(A30&amp;"|"&amp;B30&amp;"|"&amp;TEXT(D30,"0.00"),Estoque!U:U,0),"")</f>
        <v>187</v>
      </c>
    </row>
    <row r="31" customFormat="false" ht="15" hidden="false" customHeight="true" outlineLevel="0" collapsed="false">
      <c r="A31" s="4" t="s">
        <v>249</v>
      </c>
      <c r="B31" s="4" t="s">
        <v>172</v>
      </c>
      <c r="C31" s="14" t="n">
        <f aca="false">COUNTIFS(Estoque!A:A,A31,Estoque!C:C,B31)</f>
        <v>16</v>
      </c>
      <c r="D31" s="19" t="n">
        <f aca="false">_xlfn.MINIFS(Estoque!I:I,Estoque!T:T,A31&amp;"|"&amp;B31)</f>
        <v>449823.62</v>
      </c>
      <c r="E31" s="4" t="str">
        <f aca="false">IFERROR(INDEX(Estoque!B:B,J31),"")</f>
        <v>U-0908</v>
      </c>
      <c r="F31" s="5" t="n">
        <f aca="false">IFERROR(INDEX(Estoque!E:E,J31),"")</f>
        <v>17.37</v>
      </c>
      <c r="G31" s="6" t="n">
        <f aca="false">IFERROR(D31/F31,"")</f>
        <v>25896.5814622913</v>
      </c>
      <c r="H31" s="4" t="str">
        <f aca="false">IFERROR(INDEX(Estoque!M:M,J31),"")</f>
        <v>Pinheiros</v>
      </c>
      <c r="I31" s="4" t="str">
        <f aca="false">IFERROR(INDEX(Estoque!N:N,J31),"")</f>
        <v>mar/28</v>
      </c>
      <c r="J31" s="4" t="n">
        <f aca="false">IFERROR(MATCH(A31&amp;"|"&amp;B31&amp;"|"&amp;TEXT(D31,"0.00"),Estoque!U:U,0),"")</f>
        <v>198</v>
      </c>
    </row>
    <row r="32" customFormat="false" ht="15" hidden="false" customHeight="true" outlineLevel="0" collapsed="false">
      <c r="A32" s="4" t="s">
        <v>276</v>
      </c>
      <c r="B32" s="4" t="s">
        <v>172</v>
      </c>
      <c r="C32" s="14" t="n">
        <f aca="false">COUNTIFS(Estoque!A:A,A32,Estoque!C:C,B32)</f>
        <v>6</v>
      </c>
      <c r="D32" s="19" t="n">
        <f aca="false">_xlfn.MINIFS(Estoque!I:I,Estoque!T:T,A32&amp;"|"&amp;B32)</f>
        <v>495265.27</v>
      </c>
      <c r="E32" s="4" t="str">
        <f aca="false">IFERROR(INDEX(Estoque!B:B,J32),"")</f>
        <v>U1220</v>
      </c>
      <c r="F32" s="5" t="n">
        <f aca="false">IFERROR(INDEX(Estoque!E:E,J32),"")</f>
        <v>25.06</v>
      </c>
      <c r="G32" s="6" t="n">
        <f aca="false">IFERROR(D32/F32,"")</f>
        <v>19763.179169992</v>
      </c>
      <c r="H32" s="4" t="n">
        <f aca="false">IFERROR(INDEX(Estoque!M:M,J32),"")</f>
        <v>0</v>
      </c>
      <c r="I32" s="4" t="n">
        <f aca="false">IFERROR(INDEX(Estoque!N:N,J32),"")</f>
        <v>0</v>
      </c>
      <c r="J32" s="4" t="n">
        <f aca="false">IFERROR(MATCH(A32&amp;"|"&amp;B32&amp;"|"&amp;TEXT(D32,"0.00"),Estoque!U:U,0),"")</f>
        <v>213</v>
      </c>
    </row>
    <row r="33" customFormat="false" ht="15" hidden="false" customHeight="true" outlineLevel="0" collapsed="false">
      <c r="A33" s="4" t="s">
        <v>347</v>
      </c>
      <c r="B33" s="4" t="s">
        <v>318</v>
      </c>
      <c r="C33" s="14" t="n">
        <f aca="false">COUNTIFS(Estoque!A:A,A33,Estoque!C:C,B33)</f>
        <v>14</v>
      </c>
      <c r="D33" s="19" t="n">
        <f aca="false">_xlfn.MINIFS(Estoque!I:I,Estoque!T:T,A33&amp;"|"&amp;B33)</f>
        <v>360618.54</v>
      </c>
      <c r="E33" s="4" t="str">
        <f aca="false">IFERROR(INDEX(Estoque!B:B,J33),"")</f>
        <v>U0716</v>
      </c>
      <c r="F33" s="5" t="n">
        <f aca="false">IFERROR(INDEX(Estoque!E:E,J33),"")</f>
        <v>26.14</v>
      </c>
      <c r="G33" s="6" t="n">
        <f aca="false">IFERROR(D33/F33,"")</f>
        <v>13795.6595256312</v>
      </c>
      <c r="H33" s="4" t="n">
        <f aca="false">IFERROR(INDEX(Estoque!M:M,J33),"")</f>
        <v>0</v>
      </c>
      <c r="I33" s="4" t="n">
        <f aca="false">IFERROR(INDEX(Estoque!N:N,J33),"")</f>
        <v>0</v>
      </c>
      <c r="J33" s="4" t="n">
        <f aca="false">IFERROR(MATCH(A33&amp;"|"&amp;B33&amp;"|"&amp;TEXT(D33,"0.00"),Estoque!U:U,0),"")</f>
        <v>277</v>
      </c>
    </row>
    <row r="34" customFormat="false" ht="15" hidden="false" customHeight="true" outlineLevel="0" collapsed="false">
      <c r="A34" s="4" t="s">
        <v>347</v>
      </c>
      <c r="B34" s="4" t="s">
        <v>337</v>
      </c>
      <c r="C34" s="14" t="n">
        <f aca="false">COUNTIFS(Estoque!A:A,A34,Estoque!C:C,B34)</f>
        <v>5</v>
      </c>
      <c r="D34" s="19" t="n">
        <f aca="false">_xlfn.MINIFS(Estoque!I:I,Estoque!T:T,A34&amp;"|"&amp;B34)</f>
        <v>453841.99</v>
      </c>
      <c r="E34" s="4" t="str">
        <f aca="false">IFERROR(INDEX(Estoque!B:B,J34),"")</f>
        <v>U0316</v>
      </c>
      <c r="F34" s="5" t="n">
        <f aca="false">IFERROR(INDEX(Estoque!E:E,J34),"")</f>
        <v>26.1</v>
      </c>
      <c r="G34" s="6" t="n">
        <f aca="false">IFERROR(D34/F34,"")</f>
        <v>17388.5819923372</v>
      </c>
      <c r="H34" s="4" t="n">
        <f aca="false">IFERROR(INDEX(Estoque!M:M,J34),"")</f>
        <v>0</v>
      </c>
      <c r="I34" s="4" t="n">
        <f aca="false">IFERROR(INDEX(Estoque!N:N,J34),"")</f>
        <v>0</v>
      </c>
      <c r="J34" s="4" t="n">
        <f aca="false">IFERROR(MATCH(A34&amp;"|"&amp;B34&amp;"|"&amp;TEXT(D34,"0.00"),Estoque!U:U,0),"")</f>
        <v>272</v>
      </c>
    </row>
    <row r="35" customFormat="false" ht="15" hidden="false" customHeight="true" outlineLevel="0" collapsed="false">
      <c r="A35" s="4" t="s">
        <v>364</v>
      </c>
      <c r="B35" s="4" t="s">
        <v>318</v>
      </c>
      <c r="C35" s="14" t="n">
        <f aca="false">COUNTIFS(Estoque!A:A,A35,Estoque!C:C,B35)</f>
        <v>6</v>
      </c>
      <c r="D35" s="19" t="n">
        <f aca="false">_xlfn.MINIFS(Estoque!I:I,Estoque!T:T,A35&amp;"|"&amp;B35)</f>
        <v>353354.91</v>
      </c>
      <c r="E35" s="4" t="str">
        <f aca="false">IFERROR(INDEX(Estoque!B:B,J35),"")</f>
        <v>U-0725</v>
      </c>
      <c r="F35" s="5" t="n">
        <f aca="false">IFERROR(INDEX(Estoque!E:E,J35),"")</f>
        <v>24.06</v>
      </c>
      <c r="G35" s="6" t="n">
        <f aca="false">IFERROR(D35/F35,"")</f>
        <v>14686.4052369077</v>
      </c>
      <c r="H35" s="4" t="n">
        <f aca="false">IFERROR(INDEX(Estoque!M:M,J35),"")</f>
        <v>0</v>
      </c>
      <c r="I35" s="4" t="n">
        <f aca="false">IFERROR(INDEX(Estoque!N:N,J35),"")</f>
        <v>0</v>
      </c>
      <c r="J35" s="4" t="n">
        <f aca="false">IFERROR(MATCH(A35&amp;"|"&amp;B35&amp;"|"&amp;TEXT(D35,"0.00"),Estoque!U:U,0),"")</f>
        <v>291</v>
      </c>
    </row>
    <row r="36" customFormat="false" ht="15" hidden="false" customHeight="true" outlineLevel="0" collapsed="false">
      <c r="A36" s="4" t="s">
        <v>364</v>
      </c>
      <c r="B36" s="4" t="s">
        <v>337</v>
      </c>
      <c r="C36" s="14" t="n">
        <f aca="false">COUNTIFS(Estoque!A:A,A36,Estoque!C:C,B36)</f>
        <v>6</v>
      </c>
      <c r="D36" s="19" t="n">
        <f aca="false">_xlfn.MINIFS(Estoque!I:I,Estoque!T:T,A36&amp;"|"&amp;B36)</f>
        <v>419948.89</v>
      </c>
      <c r="E36" s="4" t="str">
        <f aca="false">IFERROR(INDEX(Estoque!B:B,J36),"")</f>
        <v>U-1523</v>
      </c>
      <c r="F36" s="5" t="n">
        <f aca="false">IFERROR(INDEX(Estoque!E:E,J36),"")</f>
        <v>24.06</v>
      </c>
      <c r="G36" s="6" t="n">
        <f aca="false">IFERROR(D36/F36,"")</f>
        <v>17454.2348295927</v>
      </c>
      <c r="H36" s="4" t="n">
        <f aca="false">IFERROR(INDEX(Estoque!M:M,J36),"")</f>
        <v>0</v>
      </c>
      <c r="I36" s="4" t="n">
        <f aca="false">IFERROR(INDEX(Estoque!N:N,J36),"")</f>
        <v>0</v>
      </c>
      <c r="J36" s="4" t="n">
        <f aca="false">IFERROR(MATCH(A36&amp;"|"&amp;B36&amp;"|"&amp;TEXT(D36,"0.00"),Estoque!U:U,0),"")</f>
        <v>297</v>
      </c>
    </row>
    <row r="37" customFormat="false" ht="15" hidden="false" customHeight="true" outlineLevel="0" collapsed="false">
      <c r="A37" s="4" t="s">
        <v>180</v>
      </c>
      <c r="B37" s="4" t="s">
        <v>318</v>
      </c>
      <c r="C37" s="14" t="n">
        <f aca="false">COUNTIFS(Estoque!A:A,A37,Estoque!C:C,B37)</f>
        <v>12</v>
      </c>
      <c r="D37" s="19" t="n">
        <f aca="false">_xlfn.MINIFS(Estoque!I:I,Estoque!T:T,A37&amp;"|"&amp;B37)</f>
        <v>345273.07</v>
      </c>
      <c r="E37" s="4" t="str">
        <f aca="false">IFERROR(INDEX(Estoque!B:B,J37),"")</f>
        <v>A-1211</v>
      </c>
      <c r="F37" s="5" t="n">
        <f aca="false">IFERROR(INDEX(Estoque!E:E,J37),"")</f>
        <v>33.21</v>
      </c>
      <c r="G37" s="6" t="n">
        <f aca="false">IFERROR(D37/F37,"")</f>
        <v>10396.6597410419</v>
      </c>
      <c r="H37" s="4" t="n">
        <f aca="false">IFERROR(INDEX(Estoque!M:M,J37),"")</f>
        <v>0</v>
      </c>
      <c r="I37" s="4" t="n">
        <f aca="false">IFERROR(INDEX(Estoque!N:N,J37),"")</f>
        <v>0</v>
      </c>
      <c r="J37" s="4" t="n">
        <f aca="false">IFERROR(MATCH(A37&amp;"|"&amp;B37&amp;"|"&amp;TEXT(D37,"0.00"),Estoque!U:U,0),"")</f>
        <v>309</v>
      </c>
    </row>
    <row r="38" customFormat="false" ht="15" hidden="false" customHeight="true" outlineLevel="0" collapsed="false">
      <c r="A38" s="4" t="s">
        <v>180</v>
      </c>
      <c r="B38" s="4" t="s">
        <v>23</v>
      </c>
      <c r="C38" s="14" t="n">
        <f aca="false">COUNTIFS(Estoque!A:A,A38,Estoque!C:C,B38)</f>
        <v>2</v>
      </c>
      <c r="D38" s="19" t="n">
        <f aca="false">_xlfn.MINIFS(Estoque!I:I,Estoque!T:T,A38&amp;"|"&amp;B38)</f>
        <v>774066.97</v>
      </c>
      <c r="E38" s="4" t="str">
        <f aca="false">IFERROR(INDEX(Estoque!B:B,J38),"")</f>
        <v>B-0501</v>
      </c>
      <c r="F38" s="5" t="n">
        <f aca="false">IFERROR(INDEX(Estoque!E:E,J38),"")</f>
        <v>55.64</v>
      </c>
      <c r="G38" s="6" t="n">
        <f aca="false">IFERROR(D38/F38,"")</f>
        <v>13912.0591301222</v>
      </c>
      <c r="H38" s="4" t="str">
        <f aca="false">IFERROR(INDEX(Estoque!M:M,J38),"")</f>
        <v>Vila Olímpia</v>
      </c>
      <c r="I38" s="4" t="str">
        <f aca="false">IFERROR(INDEX(Estoque!N:N,J38),"")</f>
        <v>nov/27</v>
      </c>
      <c r="J38" s="4" t="n">
        <f aca="false">IFERROR(MATCH(A38&amp;"|"&amp;B38&amp;"|"&amp;TEXT(D38,"0.00"),Estoque!U:U,0),"")</f>
        <v>120</v>
      </c>
    </row>
    <row r="39" customFormat="false" ht="15" hidden="false" customHeight="true" outlineLevel="0" collapsed="false">
      <c r="A39" s="4" t="s">
        <v>180</v>
      </c>
      <c r="B39" s="4" t="s">
        <v>47</v>
      </c>
      <c r="C39" s="14" t="n">
        <f aca="false">COUNTIFS(Estoque!A:A,A39,Estoque!C:C,B39)</f>
        <v>4</v>
      </c>
      <c r="D39" s="19" t="n">
        <f aca="false">_xlfn.MINIFS(Estoque!I:I,Estoque!T:T,A39&amp;"|"&amp;B39)</f>
        <v>814069.9</v>
      </c>
      <c r="E39" s="4" t="str">
        <f aca="false">IFERROR(INDEX(Estoque!B:B,J39),"")</f>
        <v>B-0810</v>
      </c>
      <c r="F39" s="5" t="n">
        <f aca="false">IFERROR(INDEX(Estoque!E:E,J39),"")</f>
        <v>55.59</v>
      </c>
      <c r="G39" s="6" t="n">
        <f aca="false">IFERROR(D39/F39,"")</f>
        <v>14644.1788091383</v>
      </c>
      <c r="H39" s="4" t="str">
        <f aca="false">IFERROR(INDEX(Estoque!M:M,J39),"")</f>
        <v>Vila Olímpia</v>
      </c>
      <c r="I39" s="4" t="str">
        <f aca="false">IFERROR(INDEX(Estoque!N:N,J39),"")</f>
        <v>nov/27</v>
      </c>
      <c r="J39" s="4" t="n">
        <f aca="false">IFERROR(MATCH(A39&amp;"|"&amp;B39&amp;"|"&amp;TEXT(D39,"0.00"),Estoque!U:U,0),"")</f>
        <v>122</v>
      </c>
    </row>
    <row r="40" customFormat="false" ht="15" hidden="false" customHeight="true" outlineLevel="0" collapsed="false">
      <c r="A40" s="4" t="s">
        <v>180</v>
      </c>
      <c r="B40" s="4" t="s">
        <v>189</v>
      </c>
      <c r="C40" s="14" t="n">
        <f aca="false">COUNTIFS(Estoque!A:A,A40,Estoque!C:C,B40)</f>
        <v>7</v>
      </c>
      <c r="D40" s="19" t="n">
        <f aca="false">_xlfn.MINIFS(Estoque!I:I,Estoque!T:T,A40&amp;"|"&amp;B40)</f>
        <v>770215.89</v>
      </c>
      <c r="E40" s="4" t="str">
        <f aca="false">IFERROR(INDEX(Estoque!B:B,J40),"")</f>
        <v>B-0301</v>
      </c>
      <c r="F40" s="5" t="n">
        <f aca="false">IFERROR(INDEX(Estoque!E:E,J40),"")</f>
        <v>55.64</v>
      </c>
      <c r="G40" s="6" t="n">
        <f aca="false">IFERROR(D40/F40,"")</f>
        <v>13842.8448957584</v>
      </c>
      <c r="H40" s="4" t="str">
        <f aca="false">IFERROR(INDEX(Estoque!M:M,J40),"")</f>
        <v>Vila Olímpia</v>
      </c>
      <c r="I40" s="4" t="str">
        <f aca="false">IFERROR(INDEX(Estoque!N:N,J40),"")</f>
        <v>nov/27</v>
      </c>
      <c r="J40" s="4" t="n">
        <f aca="false">IFERROR(MATCH(A40&amp;"|"&amp;B40&amp;"|"&amp;TEXT(D40,"0.00"),Estoque!U:U,0),"")</f>
        <v>126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2"/>
    <col collapsed="false" customWidth="true" hidden="false" outlineLevel="0" max="3" min="3" style="1" width="8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18"/>
    <col collapsed="false" customWidth="true" hidden="false" outlineLevel="0" max="7" min="7" style="1" width="11"/>
    <col collapsed="false" customWidth="true" hidden="false" outlineLevel="0" max="8" min="8" style="1" width="16"/>
    <col collapsed="false" customWidth="true" hidden="false" outlineLevel="0" max="9" min="9" style="1" width="10"/>
    <col collapsed="false" customWidth="true" hidden="false" outlineLevel="0" max="10" min="10" style="1" width="20"/>
  </cols>
  <sheetData>
    <row r="1" customFormat="false" ht="17.25" hidden="false" customHeight="true" outlineLevel="0" collapsed="false">
      <c r="A1" s="12" t="s">
        <v>430</v>
      </c>
    </row>
    <row r="2" customFormat="false" ht="15" hidden="false" customHeight="true" outlineLevel="0" collapsed="false">
      <c r="A2" s="13" t="s">
        <v>431</v>
      </c>
    </row>
    <row r="4" customFormat="false" ht="30" hidden="false" customHeight="true" outlineLevel="0" collapsed="false">
      <c r="A4" s="2" t="s">
        <v>0</v>
      </c>
      <c r="B4" s="2" t="s">
        <v>1</v>
      </c>
      <c r="C4" s="2" t="s">
        <v>2</v>
      </c>
      <c r="D4" s="2" t="s">
        <v>4</v>
      </c>
      <c r="E4" s="2" t="s">
        <v>432</v>
      </c>
      <c r="F4" s="2" t="s">
        <v>433</v>
      </c>
      <c r="G4" s="2" t="s">
        <v>9</v>
      </c>
      <c r="H4" s="2" t="s">
        <v>16</v>
      </c>
      <c r="I4" s="2" t="s">
        <v>17</v>
      </c>
      <c r="J4" s="2" t="s">
        <v>18</v>
      </c>
    </row>
    <row r="5" customFormat="false" ht="15" hidden="false" customHeight="true" outlineLevel="0" collapsed="false">
      <c r="A5" s="4" t="s">
        <v>87</v>
      </c>
      <c r="B5" s="4" t="s">
        <v>389</v>
      </c>
      <c r="C5" s="4" t="s">
        <v>337</v>
      </c>
      <c r="D5" s="5" t="n">
        <v>41.54</v>
      </c>
      <c r="E5" s="6" t="n">
        <v>537672.71</v>
      </c>
      <c r="F5" s="6" t="n">
        <v>505412.35</v>
      </c>
      <c r="G5" s="7" t="n">
        <v>0.06</v>
      </c>
      <c r="H5" s="8" t="s">
        <v>322</v>
      </c>
      <c r="I5" s="4" t="s">
        <v>323</v>
      </c>
      <c r="J5" s="4" t="s">
        <v>324</v>
      </c>
    </row>
    <row r="6" customFormat="false" ht="15" hidden="false" customHeight="true" outlineLevel="0" collapsed="false">
      <c r="A6" s="4" t="s">
        <v>87</v>
      </c>
      <c r="B6" s="4" t="s">
        <v>89</v>
      </c>
      <c r="C6" s="4" t="s">
        <v>337</v>
      </c>
      <c r="D6" s="5" t="n">
        <v>31.62</v>
      </c>
      <c r="E6" s="6" t="n">
        <v>537672.71</v>
      </c>
      <c r="F6" s="6" t="n">
        <v>505412.35</v>
      </c>
      <c r="G6" s="7" t="n">
        <v>0.06</v>
      </c>
      <c r="H6" s="8" t="s">
        <v>322</v>
      </c>
      <c r="I6" s="4" t="s">
        <v>323</v>
      </c>
      <c r="J6" s="4" t="s">
        <v>324</v>
      </c>
    </row>
    <row r="7" customFormat="false" ht="15" hidden="false" customHeight="true" outlineLevel="0" collapsed="false">
      <c r="A7" s="4" t="s">
        <v>87</v>
      </c>
      <c r="B7" s="4" t="s">
        <v>91</v>
      </c>
      <c r="C7" s="4" t="s">
        <v>337</v>
      </c>
      <c r="D7" s="5" t="n">
        <v>30.29</v>
      </c>
      <c r="E7" s="6" t="n">
        <v>537672.71</v>
      </c>
      <c r="F7" s="6" t="n">
        <v>505412.35</v>
      </c>
      <c r="G7" s="7" t="n">
        <v>0.06</v>
      </c>
      <c r="H7" s="8" t="s">
        <v>322</v>
      </c>
      <c r="I7" s="4" t="s">
        <v>323</v>
      </c>
      <c r="J7" s="4" t="s">
        <v>324</v>
      </c>
    </row>
    <row r="8" customFormat="false" ht="15" hidden="false" customHeight="true" outlineLevel="0" collapsed="false">
      <c r="A8" s="4" t="s">
        <v>87</v>
      </c>
      <c r="B8" s="4" t="s">
        <v>390</v>
      </c>
      <c r="C8" s="4" t="s">
        <v>337</v>
      </c>
      <c r="D8" s="5" t="n">
        <v>30.31</v>
      </c>
      <c r="E8" s="6" t="n">
        <v>537672.71</v>
      </c>
      <c r="F8" s="6" t="n">
        <v>483905.44</v>
      </c>
      <c r="G8" s="7" t="n">
        <v>0.1</v>
      </c>
      <c r="H8" s="8" t="s">
        <v>322</v>
      </c>
      <c r="I8" s="4" t="s">
        <v>323</v>
      </c>
      <c r="J8" s="4" t="s">
        <v>324</v>
      </c>
    </row>
    <row r="9" customFormat="false" ht="15" hidden="false" customHeight="true" outlineLevel="0" collapsed="false">
      <c r="A9" s="4" t="s">
        <v>87</v>
      </c>
      <c r="B9" s="4" t="s">
        <v>391</v>
      </c>
      <c r="C9" s="4" t="s">
        <v>337</v>
      </c>
      <c r="D9" s="5" t="n">
        <v>27.47</v>
      </c>
      <c r="E9" s="6" t="n">
        <v>537672.71</v>
      </c>
      <c r="F9" s="6" t="n">
        <v>483905.44</v>
      </c>
      <c r="G9" s="7" t="n">
        <v>0.1</v>
      </c>
      <c r="H9" s="8" t="s">
        <v>322</v>
      </c>
      <c r="I9" s="4" t="s">
        <v>323</v>
      </c>
      <c r="J9" s="4" t="s">
        <v>324</v>
      </c>
    </row>
    <row r="10" customFormat="false" ht="15" hidden="false" customHeight="true" outlineLevel="0" collapsed="false">
      <c r="A10" s="4" t="s">
        <v>87</v>
      </c>
      <c r="B10" s="4" t="s">
        <v>392</v>
      </c>
      <c r="C10" s="4" t="s">
        <v>337</v>
      </c>
      <c r="D10" s="5" t="n">
        <v>27.44</v>
      </c>
      <c r="E10" s="6" t="n">
        <v>537672.71</v>
      </c>
      <c r="F10" s="6" t="n">
        <v>483905.44</v>
      </c>
      <c r="G10" s="7" t="n">
        <v>0.1</v>
      </c>
      <c r="H10" s="8" t="s">
        <v>322</v>
      </c>
      <c r="I10" s="4" t="s">
        <v>323</v>
      </c>
      <c r="J10" s="4" t="s">
        <v>324</v>
      </c>
    </row>
    <row r="11" customFormat="false" ht="15" hidden="false" customHeight="true" outlineLevel="0" collapsed="false">
      <c r="A11" s="4" t="s">
        <v>87</v>
      </c>
      <c r="B11" s="4" t="s">
        <v>393</v>
      </c>
      <c r="C11" s="4" t="s">
        <v>337</v>
      </c>
      <c r="D11" s="5" t="n">
        <v>27.44</v>
      </c>
      <c r="E11" s="6" t="n">
        <v>537672.71</v>
      </c>
      <c r="F11" s="6" t="n">
        <v>537672.71</v>
      </c>
      <c r="G11" s="7" t="n">
        <v>0</v>
      </c>
      <c r="H11" s="8" t="s">
        <v>322</v>
      </c>
      <c r="I11" s="4" t="s">
        <v>323</v>
      </c>
      <c r="J11" s="4" t="s">
        <v>324</v>
      </c>
    </row>
    <row r="12" customFormat="false" ht="15" hidden="false" customHeight="true" outlineLevel="0" collapsed="false">
      <c r="A12" s="4" t="s">
        <v>87</v>
      </c>
      <c r="B12" s="4" t="s">
        <v>394</v>
      </c>
      <c r="C12" s="4" t="s">
        <v>337</v>
      </c>
      <c r="D12" s="5" t="n">
        <v>42.39</v>
      </c>
      <c r="E12" s="6" t="n">
        <v>537672.71</v>
      </c>
      <c r="F12" s="6" t="n">
        <v>537672.71</v>
      </c>
      <c r="G12" s="7" t="n">
        <v>0</v>
      </c>
      <c r="H12" s="8" t="s">
        <v>322</v>
      </c>
      <c r="I12" s="4" t="s">
        <v>323</v>
      </c>
      <c r="J12" s="4" t="s">
        <v>324</v>
      </c>
    </row>
    <row r="13" customFormat="false" ht="15" hidden="false" customHeight="true" outlineLevel="0" collapsed="false">
      <c r="A13" s="4" t="s">
        <v>196</v>
      </c>
      <c r="B13" s="4" t="s">
        <v>317</v>
      </c>
      <c r="C13" s="4" t="s">
        <v>318</v>
      </c>
      <c r="D13" s="5" t="n">
        <v>24.86</v>
      </c>
      <c r="E13" s="6" t="n">
        <v>383636.74</v>
      </c>
      <c r="F13" s="6" t="n">
        <v>345273.07</v>
      </c>
      <c r="G13" s="7" t="n">
        <v>0.1</v>
      </c>
      <c r="H13" s="8" t="s">
        <v>322</v>
      </c>
      <c r="I13" s="4" t="s">
        <v>323</v>
      </c>
      <c r="J13" s="4" t="s">
        <v>324</v>
      </c>
    </row>
    <row r="14" customFormat="false" ht="15" hidden="false" customHeight="true" outlineLevel="0" collapsed="false">
      <c r="A14" s="4" t="s">
        <v>196</v>
      </c>
      <c r="B14" s="4" t="s">
        <v>325</v>
      </c>
      <c r="C14" s="4" t="s">
        <v>318</v>
      </c>
      <c r="D14" s="5" t="n">
        <v>32.47</v>
      </c>
      <c r="E14" s="6" t="n">
        <v>383636.74</v>
      </c>
      <c r="F14" s="6" t="n">
        <v>383636.74</v>
      </c>
      <c r="G14" s="7" t="n">
        <v>0</v>
      </c>
      <c r="H14" s="8" t="s">
        <v>322</v>
      </c>
      <c r="I14" s="4" t="s">
        <v>323</v>
      </c>
      <c r="J14" s="4" t="s">
        <v>324</v>
      </c>
    </row>
    <row r="15" customFormat="false" ht="15" hidden="false" customHeight="true" outlineLevel="0" collapsed="false">
      <c r="A15" s="4" t="s">
        <v>196</v>
      </c>
      <c r="B15" s="4" t="s">
        <v>326</v>
      </c>
      <c r="C15" s="4" t="s">
        <v>318</v>
      </c>
      <c r="D15" s="5" t="n">
        <v>24.19</v>
      </c>
      <c r="E15" s="6" t="n">
        <v>383636.74</v>
      </c>
      <c r="F15" s="6" t="n">
        <v>345273.07</v>
      </c>
      <c r="G15" s="7" t="n">
        <v>0.1</v>
      </c>
      <c r="H15" s="8" t="s">
        <v>322</v>
      </c>
      <c r="I15" s="4" t="s">
        <v>323</v>
      </c>
      <c r="J15" s="4" t="s">
        <v>324</v>
      </c>
    </row>
    <row r="16" customFormat="false" ht="15" hidden="false" customHeight="true" outlineLevel="0" collapsed="false">
      <c r="A16" s="4" t="s">
        <v>196</v>
      </c>
      <c r="B16" s="4" t="s">
        <v>327</v>
      </c>
      <c r="C16" s="4" t="s">
        <v>318</v>
      </c>
      <c r="D16" s="5" t="n">
        <v>24.29</v>
      </c>
      <c r="E16" s="6" t="n">
        <v>383636.74</v>
      </c>
      <c r="F16" s="6" t="n">
        <v>345273.07</v>
      </c>
      <c r="G16" s="7" t="n">
        <v>0.1</v>
      </c>
      <c r="H16" s="8" t="s">
        <v>322</v>
      </c>
      <c r="I16" s="4" t="s">
        <v>323</v>
      </c>
      <c r="J16" s="4" t="s">
        <v>324</v>
      </c>
    </row>
    <row r="17" customFormat="false" ht="15" hidden="false" customHeight="true" outlineLevel="0" collapsed="false">
      <c r="A17" s="4" t="s">
        <v>196</v>
      </c>
      <c r="B17" s="4" t="s">
        <v>328</v>
      </c>
      <c r="C17" s="4" t="s">
        <v>318</v>
      </c>
      <c r="D17" s="5" t="n">
        <v>27.37</v>
      </c>
      <c r="E17" s="6" t="n">
        <v>383636.74</v>
      </c>
      <c r="F17" s="6" t="n">
        <v>368291.27</v>
      </c>
      <c r="G17" s="7" t="n">
        <v>0.04</v>
      </c>
      <c r="H17" s="8" t="s">
        <v>322</v>
      </c>
      <c r="I17" s="4" t="s">
        <v>323</v>
      </c>
      <c r="J17" s="4" t="s">
        <v>324</v>
      </c>
    </row>
    <row r="18" customFormat="false" ht="15" hidden="false" customHeight="true" outlineLevel="0" collapsed="false">
      <c r="A18" s="4" t="s">
        <v>196</v>
      </c>
      <c r="B18" s="4" t="s">
        <v>329</v>
      </c>
      <c r="C18" s="4" t="s">
        <v>318</v>
      </c>
      <c r="D18" s="5" t="n">
        <v>24.72</v>
      </c>
      <c r="E18" s="6" t="n">
        <v>383636.74</v>
      </c>
      <c r="F18" s="6" t="n">
        <v>345273.07</v>
      </c>
      <c r="G18" s="7" t="n">
        <v>0.1</v>
      </c>
      <c r="H18" s="8" t="s">
        <v>322</v>
      </c>
      <c r="I18" s="4" t="s">
        <v>323</v>
      </c>
      <c r="J18" s="4" t="s">
        <v>324</v>
      </c>
    </row>
    <row r="19" customFormat="false" ht="15" hidden="false" customHeight="true" outlineLevel="0" collapsed="false">
      <c r="A19" s="4" t="s">
        <v>196</v>
      </c>
      <c r="B19" s="4" t="s">
        <v>330</v>
      </c>
      <c r="C19" s="4" t="s">
        <v>318</v>
      </c>
      <c r="D19" s="5" t="n">
        <v>24.29</v>
      </c>
      <c r="E19" s="6" t="n">
        <v>383636.74</v>
      </c>
      <c r="F19" s="6" t="n">
        <v>345273.07</v>
      </c>
      <c r="G19" s="7" t="n">
        <v>0.1</v>
      </c>
      <c r="H19" s="8" t="s">
        <v>322</v>
      </c>
      <c r="I19" s="4" t="s">
        <v>323</v>
      </c>
      <c r="J19" s="4" t="s">
        <v>324</v>
      </c>
    </row>
    <row r="20" customFormat="false" ht="15" hidden="false" customHeight="true" outlineLevel="0" collapsed="false">
      <c r="A20" s="4" t="s">
        <v>196</v>
      </c>
      <c r="B20" s="4" t="s">
        <v>331</v>
      </c>
      <c r="C20" s="4" t="s">
        <v>318</v>
      </c>
      <c r="D20" s="5" t="n">
        <v>24.19</v>
      </c>
      <c r="E20" s="6" t="n">
        <v>383636.74</v>
      </c>
      <c r="F20" s="6" t="n">
        <v>345273.07</v>
      </c>
      <c r="G20" s="7" t="n">
        <v>0.1</v>
      </c>
      <c r="H20" s="8" t="s">
        <v>322</v>
      </c>
      <c r="I20" s="4" t="s">
        <v>323</v>
      </c>
      <c r="J20" s="4" t="s">
        <v>324</v>
      </c>
    </row>
    <row r="21" customFormat="false" ht="15" hidden="false" customHeight="true" outlineLevel="0" collapsed="false">
      <c r="A21" s="4" t="s">
        <v>196</v>
      </c>
      <c r="B21" s="4" t="s">
        <v>332</v>
      </c>
      <c r="C21" s="4" t="s">
        <v>318</v>
      </c>
      <c r="D21" s="5" t="n">
        <v>32.33</v>
      </c>
      <c r="E21" s="6" t="n">
        <v>383636.74</v>
      </c>
      <c r="F21" s="6" t="n">
        <v>383636.74</v>
      </c>
      <c r="G21" s="7" t="n">
        <v>0</v>
      </c>
      <c r="H21" s="8" t="s">
        <v>322</v>
      </c>
      <c r="I21" s="4" t="s">
        <v>323</v>
      </c>
      <c r="J21" s="4" t="s">
        <v>324</v>
      </c>
    </row>
    <row r="22" customFormat="false" ht="15" hidden="false" customHeight="true" outlineLevel="0" collapsed="false">
      <c r="A22" s="4" t="s">
        <v>196</v>
      </c>
      <c r="B22" s="4" t="s">
        <v>333</v>
      </c>
      <c r="C22" s="4" t="s">
        <v>318</v>
      </c>
      <c r="D22" s="5" t="n">
        <v>24.72</v>
      </c>
      <c r="E22" s="6" t="n">
        <v>419010.77</v>
      </c>
      <c r="F22" s="6" t="n">
        <v>377109.69</v>
      </c>
      <c r="G22" s="7" t="n">
        <v>0.1</v>
      </c>
      <c r="H22" s="8" t="s">
        <v>322</v>
      </c>
      <c r="I22" s="4" t="s">
        <v>323</v>
      </c>
      <c r="J22" s="4" t="s">
        <v>324</v>
      </c>
    </row>
    <row r="23" customFormat="false" ht="15" hidden="false" customHeight="true" outlineLevel="0" collapsed="false">
      <c r="A23" s="4" t="s">
        <v>196</v>
      </c>
      <c r="B23" s="4" t="s">
        <v>334</v>
      </c>
      <c r="C23" s="4" t="s">
        <v>318</v>
      </c>
      <c r="D23" s="5" t="n">
        <v>24.57</v>
      </c>
      <c r="E23" s="6" t="n">
        <v>383636.74</v>
      </c>
      <c r="F23" s="6" t="n">
        <v>345273.07</v>
      </c>
      <c r="G23" s="7" t="n">
        <v>0.1</v>
      </c>
      <c r="H23" s="8" t="s">
        <v>322</v>
      </c>
      <c r="I23" s="4" t="s">
        <v>323</v>
      </c>
      <c r="J23" s="4" t="s">
        <v>324</v>
      </c>
    </row>
    <row r="24" customFormat="false" ht="15" hidden="false" customHeight="true" outlineLevel="0" collapsed="false">
      <c r="A24" s="4" t="s">
        <v>196</v>
      </c>
      <c r="B24" s="4" t="s">
        <v>335</v>
      </c>
      <c r="C24" s="4" t="s">
        <v>318</v>
      </c>
      <c r="D24" s="5" t="n">
        <v>24.67</v>
      </c>
      <c r="E24" s="6" t="n">
        <v>418932.91</v>
      </c>
      <c r="F24" s="6" t="n">
        <v>377039.62</v>
      </c>
      <c r="G24" s="7" t="n">
        <v>0.1</v>
      </c>
      <c r="H24" s="8" t="s">
        <v>322</v>
      </c>
      <c r="I24" s="4" t="s">
        <v>323</v>
      </c>
      <c r="J24" s="4" t="s">
        <v>324</v>
      </c>
    </row>
    <row r="25" customFormat="false" ht="15" hidden="false" customHeight="true" outlineLevel="0" collapsed="false">
      <c r="A25" s="4" t="s">
        <v>196</v>
      </c>
      <c r="B25" s="4" t="s">
        <v>336</v>
      </c>
      <c r="C25" s="4" t="s">
        <v>337</v>
      </c>
      <c r="D25" s="5" t="n">
        <v>24.72</v>
      </c>
      <c r="E25" s="6" t="n">
        <v>419835.39</v>
      </c>
      <c r="F25" s="6" t="n">
        <v>419835.39</v>
      </c>
      <c r="G25" s="7" t="n">
        <v>0</v>
      </c>
      <c r="H25" s="8" t="s">
        <v>322</v>
      </c>
      <c r="I25" s="4" t="s">
        <v>323</v>
      </c>
      <c r="J25" s="4" t="s">
        <v>324</v>
      </c>
    </row>
    <row r="26" customFormat="false" ht="15" hidden="false" customHeight="true" outlineLevel="0" collapsed="false">
      <c r="A26" s="4" t="s">
        <v>196</v>
      </c>
      <c r="B26" s="4" t="s">
        <v>338</v>
      </c>
      <c r="C26" s="4" t="s">
        <v>337</v>
      </c>
      <c r="D26" s="5" t="n">
        <v>24.57</v>
      </c>
      <c r="E26" s="6" t="n">
        <v>419591.98</v>
      </c>
      <c r="F26" s="6" t="n">
        <v>419591.98</v>
      </c>
      <c r="G26" s="7" t="n">
        <v>0</v>
      </c>
      <c r="H26" s="8" t="s">
        <v>322</v>
      </c>
      <c r="I26" s="4" t="s">
        <v>323</v>
      </c>
      <c r="J26" s="4" t="s">
        <v>324</v>
      </c>
    </row>
    <row r="27" customFormat="false" ht="15" hidden="false" customHeight="true" outlineLevel="0" collapsed="false">
      <c r="A27" s="4" t="s">
        <v>196</v>
      </c>
      <c r="B27" s="4" t="s">
        <v>339</v>
      </c>
      <c r="C27" s="4" t="s">
        <v>337</v>
      </c>
      <c r="D27" s="5" t="n">
        <v>24.57</v>
      </c>
      <c r="E27" s="6" t="n">
        <v>419158.97</v>
      </c>
      <c r="F27" s="6" t="n">
        <v>419158.97</v>
      </c>
      <c r="G27" s="7" t="n">
        <v>0</v>
      </c>
      <c r="H27" s="8" t="s">
        <v>322</v>
      </c>
      <c r="I27" s="4" t="s">
        <v>323</v>
      </c>
      <c r="J27" s="4" t="s">
        <v>324</v>
      </c>
    </row>
    <row r="28" customFormat="false" ht="15" hidden="false" customHeight="true" outlineLevel="0" collapsed="false">
      <c r="A28" s="4" t="s">
        <v>196</v>
      </c>
      <c r="B28" s="4" t="s">
        <v>340</v>
      </c>
      <c r="C28" s="4" t="s">
        <v>337</v>
      </c>
      <c r="D28" s="5" t="n">
        <v>24.86</v>
      </c>
      <c r="E28" s="6" t="n">
        <v>419616.29</v>
      </c>
      <c r="F28" s="6" t="n">
        <v>419616.29</v>
      </c>
      <c r="G28" s="7" t="n">
        <v>0</v>
      </c>
      <c r="H28" s="8" t="s">
        <v>322</v>
      </c>
      <c r="I28" s="4" t="s">
        <v>323</v>
      </c>
      <c r="J28" s="4" t="s">
        <v>324</v>
      </c>
    </row>
    <row r="29" customFormat="false" ht="15" hidden="false" customHeight="true" outlineLevel="0" collapsed="false">
      <c r="A29" s="4" t="s">
        <v>196</v>
      </c>
      <c r="B29" s="4" t="s">
        <v>341</v>
      </c>
      <c r="C29" s="4" t="s">
        <v>337</v>
      </c>
      <c r="D29" s="5" t="n">
        <v>32.33</v>
      </c>
      <c r="E29" s="6" t="n">
        <v>452966.57</v>
      </c>
      <c r="F29" s="6" t="n">
        <v>452966.57</v>
      </c>
      <c r="G29" s="7" t="n">
        <v>0</v>
      </c>
      <c r="H29" s="8" t="s">
        <v>322</v>
      </c>
      <c r="I29" s="4" t="s">
        <v>323</v>
      </c>
      <c r="J29" s="4" t="s">
        <v>324</v>
      </c>
    </row>
    <row r="30" customFormat="false" ht="15" hidden="false" customHeight="true" outlineLevel="0" collapsed="false">
      <c r="A30" s="4" t="s">
        <v>196</v>
      </c>
      <c r="B30" s="4" t="s">
        <v>342</v>
      </c>
      <c r="C30" s="4" t="s">
        <v>337</v>
      </c>
      <c r="D30" s="5" t="n">
        <v>24.86</v>
      </c>
      <c r="E30" s="6" t="n">
        <v>420438.87</v>
      </c>
      <c r="F30" s="6" t="n">
        <v>420438.87</v>
      </c>
      <c r="G30" s="7" t="n">
        <v>0</v>
      </c>
      <c r="H30" s="8" t="s">
        <v>322</v>
      </c>
      <c r="I30" s="4" t="s">
        <v>323</v>
      </c>
      <c r="J30" s="4" t="s">
        <v>324</v>
      </c>
    </row>
    <row r="31" customFormat="false" ht="15" hidden="false" customHeight="true" outlineLevel="0" collapsed="false">
      <c r="A31" s="4" t="s">
        <v>196</v>
      </c>
      <c r="B31" s="4" t="s">
        <v>343</v>
      </c>
      <c r="C31" s="4" t="s">
        <v>337</v>
      </c>
      <c r="D31" s="5" t="n">
        <v>24.57</v>
      </c>
      <c r="E31" s="6" t="n">
        <v>420802.32</v>
      </c>
      <c r="F31" s="6" t="n">
        <v>420802.32</v>
      </c>
      <c r="G31" s="7" t="n">
        <v>0</v>
      </c>
      <c r="H31" s="8" t="s">
        <v>322</v>
      </c>
      <c r="I31" s="4" t="s">
        <v>323</v>
      </c>
      <c r="J31" s="4" t="s">
        <v>324</v>
      </c>
    </row>
    <row r="32" customFormat="false" ht="15" hidden="false" customHeight="true" outlineLevel="0" collapsed="false">
      <c r="A32" s="4" t="s">
        <v>196</v>
      </c>
      <c r="B32" s="4" t="s">
        <v>344</v>
      </c>
      <c r="C32" s="4" t="s">
        <v>337</v>
      </c>
      <c r="D32" s="5" t="n">
        <v>24.67</v>
      </c>
      <c r="E32" s="6" t="n">
        <v>420968.19</v>
      </c>
      <c r="F32" s="6" t="n">
        <v>420968.19</v>
      </c>
      <c r="G32" s="7" t="n">
        <v>0</v>
      </c>
      <c r="H32" s="8" t="s">
        <v>322</v>
      </c>
      <c r="I32" s="4" t="s">
        <v>323</v>
      </c>
      <c r="J32" s="4" t="s">
        <v>324</v>
      </c>
    </row>
    <row r="33" customFormat="false" ht="15" hidden="false" customHeight="true" outlineLevel="0" collapsed="false">
      <c r="A33" s="4" t="s">
        <v>196</v>
      </c>
      <c r="B33" s="4" t="s">
        <v>345</v>
      </c>
      <c r="C33" s="4" t="s">
        <v>337</v>
      </c>
      <c r="D33" s="5" t="n">
        <v>32.48</v>
      </c>
      <c r="E33" s="6" t="n">
        <v>456074.11</v>
      </c>
      <c r="F33" s="6" t="n">
        <v>456074.11</v>
      </c>
      <c r="G33" s="7" t="n">
        <v>0</v>
      </c>
      <c r="H33" s="8" t="s">
        <v>322</v>
      </c>
      <c r="I33" s="4" t="s">
        <v>323</v>
      </c>
      <c r="J33" s="4" t="s">
        <v>324</v>
      </c>
    </row>
    <row r="34" customFormat="false" ht="15" hidden="false" customHeight="true" outlineLevel="0" collapsed="false">
      <c r="A34" s="4" t="s">
        <v>196</v>
      </c>
      <c r="B34" s="4" t="s">
        <v>346</v>
      </c>
      <c r="C34" s="4" t="s">
        <v>337</v>
      </c>
      <c r="D34" s="5" t="n">
        <v>32.33</v>
      </c>
      <c r="E34" s="6" t="n">
        <v>455625.26</v>
      </c>
      <c r="F34" s="6" t="n">
        <v>455625.26</v>
      </c>
      <c r="G34" s="7" t="n">
        <v>0</v>
      </c>
      <c r="H34" s="8" t="s">
        <v>322</v>
      </c>
      <c r="I34" s="4" t="s">
        <v>323</v>
      </c>
      <c r="J34" s="4" t="s">
        <v>324</v>
      </c>
    </row>
    <row r="35" customFormat="false" ht="15" hidden="false" customHeight="true" outlineLevel="0" collapsed="false">
      <c r="A35" s="4" t="s">
        <v>347</v>
      </c>
      <c r="B35" s="4" t="s">
        <v>317</v>
      </c>
      <c r="C35" s="4" t="s">
        <v>337</v>
      </c>
      <c r="D35" s="5" t="n">
        <v>26.1</v>
      </c>
      <c r="E35" s="6" t="n">
        <v>453841.99</v>
      </c>
      <c r="F35" s="6" t="n">
        <v>453841.99</v>
      </c>
      <c r="G35" s="7" t="n">
        <v>0</v>
      </c>
      <c r="H35" s="8" t="s">
        <v>322</v>
      </c>
      <c r="I35" s="4" t="s">
        <v>323</v>
      </c>
      <c r="J35" s="4" t="s">
        <v>324</v>
      </c>
    </row>
    <row r="36" customFormat="false" ht="15" hidden="false" customHeight="true" outlineLevel="0" collapsed="false">
      <c r="A36" s="4" t="s">
        <v>347</v>
      </c>
      <c r="B36" s="4" t="s">
        <v>325</v>
      </c>
      <c r="C36" s="4" t="s">
        <v>337</v>
      </c>
      <c r="D36" s="5" t="n">
        <v>26.26</v>
      </c>
      <c r="E36" s="6" t="n">
        <v>454374.66</v>
      </c>
      <c r="F36" s="6" t="n">
        <v>454374.66</v>
      </c>
      <c r="G36" s="7" t="n">
        <v>0</v>
      </c>
      <c r="H36" s="8" t="s">
        <v>322</v>
      </c>
      <c r="I36" s="4" t="s">
        <v>323</v>
      </c>
      <c r="J36" s="4" t="s">
        <v>324</v>
      </c>
    </row>
    <row r="37" customFormat="false" ht="15" hidden="false" customHeight="true" outlineLevel="0" collapsed="false">
      <c r="A37" s="4" t="s">
        <v>347</v>
      </c>
      <c r="B37" s="4" t="s">
        <v>348</v>
      </c>
      <c r="C37" s="4" t="s">
        <v>337</v>
      </c>
      <c r="D37" s="5" t="n">
        <v>27.62</v>
      </c>
      <c r="E37" s="6" t="n">
        <v>455765.42</v>
      </c>
      <c r="F37" s="6" t="n">
        <v>455765.42</v>
      </c>
      <c r="G37" s="7" t="n">
        <v>0</v>
      </c>
      <c r="H37" s="8" t="s">
        <v>322</v>
      </c>
      <c r="I37" s="4" t="s">
        <v>323</v>
      </c>
      <c r="J37" s="4" t="s">
        <v>324</v>
      </c>
    </row>
    <row r="38" customFormat="false" ht="15" hidden="false" customHeight="true" outlineLevel="0" collapsed="false">
      <c r="A38" s="4" t="s">
        <v>347</v>
      </c>
      <c r="B38" s="4" t="s">
        <v>349</v>
      </c>
      <c r="C38" s="4" t="s">
        <v>337</v>
      </c>
      <c r="D38" s="5" t="n">
        <v>26.1</v>
      </c>
      <c r="E38" s="6" t="n">
        <v>455642.55</v>
      </c>
      <c r="F38" s="6" t="n">
        <v>455642.55</v>
      </c>
      <c r="G38" s="7" t="n">
        <v>0</v>
      </c>
      <c r="H38" s="8" t="s">
        <v>322</v>
      </c>
      <c r="I38" s="4" t="s">
        <v>323</v>
      </c>
      <c r="J38" s="4" t="s">
        <v>324</v>
      </c>
    </row>
    <row r="39" customFormat="false" ht="15" hidden="false" customHeight="true" outlineLevel="0" collapsed="false">
      <c r="A39" s="4" t="s">
        <v>347</v>
      </c>
      <c r="B39" s="4" t="s">
        <v>350</v>
      </c>
      <c r="C39" s="4" t="s">
        <v>337</v>
      </c>
      <c r="D39" s="5" t="n">
        <v>26.1</v>
      </c>
      <c r="E39" s="6" t="n">
        <v>455642.55</v>
      </c>
      <c r="F39" s="6" t="n">
        <v>455642.55</v>
      </c>
      <c r="G39" s="7" t="n">
        <v>0</v>
      </c>
      <c r="H39" s="8" t="s">
        <v>322</v>
      </c>
      <c r="I39" s="4" t="s">
        <v>323</v>
      </c>
      <c r="J39" s="4" t="s">
        <v>324</v>
      </c>
    </row>
    <row r="40" customFormat="false" ht="15" hidden="false" customHeight="true" outlineLevel="0" collapsed="false">
      <c r="A40" s="4" t="s">
        <v>347</v>
      </c>
      <c r="B40" s="4" t="s">
        <v>351</v>
      </c>
      <c r="C40" s="4" t="s">
        <v>318</v>
      </c>
      <c r="D40" s="5" t="n">
        <v>26.14</v>
      </c>
      <c r="E40" s="6" t="n">
        <v>383636.74</v>
      </c>
      <c r="F40" s="6" t="n">
        <v>360618.54</v>
      </c>
      <c r="G40" s="7" t="n">
        <v>0.06</v>
      </c>
      <c r="H40" s="8" t="s">
        <v>322</v>
      </c>
      <c r="I40" s="4" t="s">
        <v>323</v>
      </c>
      <c r="J40" s="4" t="s">
        <v>324</v>
      </c>
    </row>
    <row r="41" customFormat="false" ht="15" hidden="false" customHeight="true" outlineLevel="0" collapsed="false">
      <c r="A41" s="4" t="s">
        <v>347</v>
      </c>
      <c r="B41" s="4" t="s">
        <v>352</v>
      </c>
      <c r="C41" s="4" t="s">
        <v>318</v>
      </c>
      <c r="D41" s="5" t="n">
        <v>26.3</v>
      </c>
      <c r="E41" s="6" t="n">
        <v>383636.74</v>
      </c>
      <c r="F41" s="6" t="n">
        <v>360618.54</v>
      </c>
      <c r="G41" s="7" t="n">
        <v>0.06</v>
      </c>
      <c r="H41" s="8" t="s">
        <v>322</v>
      </c>
      <c r="I41" s="4" t="s">
        <v>323</v>
      </c>
      <c r="J41" s="4" t="s">
        <v>324</v>
      </c>
    </row>
    <row r="42" customFormat="false" ht="15" hidden="false" customHeight="true" outlineLevel="0" collapsed="false">
      <c r="A42" s="4" t="s">
        <v>347</v>
      </c>
      <c r="B42" s="4" t="s">
        <v>353</v>
      </c>
      <c r="C42" s="4" t="s">
        <v>318</v>
      </c>
      <c r="D42" s="5" t="n">
        <v>27.65</v>
      </c>
      <c r="E42" s="6" t="n">
        <v>383636.74</v>
      </c>
      <c r="F42" s="6" t="n">
        <v>360618.54</v>
      </c>
      <c r="G42" s="7" t="n">
        <v>0.06</v>
      </c>
      <c r="H42" s="8" t="s">
        <v>322</v>
      </c>
      <c r="I42" s="4" t="s">
        <v>323</v>
      </c>
      <c r="J42" s="4" t="s">
        <v>324</v>
      </c>
    </row>
    <row r="43" customFormat="false" ht="15" hidden="false" customHeight="true" outlineLevel="0" collapsed="false">
      <c r="A43" s="4" t="s">
        <v>347</v>
      </c>
      <c r="B43" s="4" t="s">
        <v>354</v>
      </c>
      <c r="C43" s="4" t="s">
        <v>318</v>
      </c>
      <c r="D43" s="5" t="n">
        <v>26.33</v>
      </c>
      <c r="E43" s="6" t="n">
        <v>383636.74</v>
      </c>
      <c r="F43" s="6" t="n">
        <v>360618.54</v>
      </c>
      <c r="G43" s="7" t="n">
        <v>0.06</v>
      </c>
      <c r="H43" s="8" t="s">
        <v>322</v>
      </c>
      <c r="I43" s="4" t="s">
        <v>323</v>
      </c>
      <c r="J43" s="4" t="s">
        <v>324</v>
      </c>
    </row>
    <row r="44" customFormat="false" ht="15" hidden="false" customHeight="true" outlineLevel="0" collapsed="false">
      <c r="A44" s="4" t="s">
        <v>347</v>
      </c>
      <c r="B44" s="4" t="s">
        <v>295</v>
      </c>
      <c r="C44" s="4" t="s">
        <v>318</v>
      </c>
      <c r="D44" s="5" t="n">
        <v>26.47</v>
      </c>
      <c r="E44" s="6" t="n">
        <v>383636.74</v>
      </c>
      <c r="F44" s="6" t="n">
        <v>360618.54</v>
      </c>
      <c r="G44" s="7" t="n">
        <v>0.06</v>
      </c>
      <c r="H44" s="8" t="s">
        <v>322</v>
      </c>
      <c r="I44" s="4" t="s">
        <v>323</v>
      </c>
      <c r="J44" s="4" t="s">
        <v>324</v>
      </c>
    </row>
    <row r="45" customFormat="false" ht="15" hidden="false" customHeight="true" outlineLevel="0" collapsed="false">
      <c r="A45" s="4" t="s">
        <v>347</v>
      </c>
      <c r="B45" s="4" t="s">
        <v>359</v>
      </c>
      <c r="C45" s="4" t="s">
        <v>318</v>
      </c>
      <c r="D45" s="5" t="n">
        <v>26.14</v>
      </c>
      <c r="E45" s="6" t="n">
        <v>383636.74</v>
      </c>
      <c r="F45" s="6" t="n">
        <v>360618.54</v>
      </c>
      <c r="G45" s="7" t="n">
        <v>0.06</v>
      </c>
      <c r="H45" s="8" t="s">
        <v>322</v>
      </c>
      <c r="I45" s="4" t="s">
        <v>323</v>
      </c>
      <c r="J45" s="4" t="s">
        <v>324</v>
      </c>
    </row>
    <row r="46" customFormat="false" ht="15" hidden="false" customHeight="true" outlineLevel="0" collapsed="false">
      <c r="A46" s="4" t="s">
        <v>347</v>
      </c>
      <c r="B46" s="4" t="s">
        <v>360</v>
      </c>
      <c r="C46" s="4" t="s">
        <v>318</v>
      </c>
      <c r="D46" s="5" t="n">
        <v>26.14</v>
      </c>
      <c r="E46" s="6" t="n">
        <v>383636.74</v>
      </c>
      <c r="F46" s="6" t="n">
        <v>360618.54</v>
      </c>
      <c r="G46" s="7" t="n">
        <v>0.06</v>
      </c>
      <c r="H46" s="8" t="s">
        <v>322</v>
      </c>
      <c r="I46" s="4" t="s">
        <v>323</v>
      </c>
      <c r="J46" s="4" t="s">
        <v>324</v>
      </c>
    </row>
    <row r="47" customFormat="false" ht="15" hidden="false" customHeight="true" outlineLevel="0" collapsed="false">
      <c r="A47" s="4" t="s">
        <v>347</v>
      </c>
      <c r="B47" s="4" t="s">
        <v>361</v>
      </c>
      <c r="C47" s="4" t="s">
        <v>318</v>
      </c>
      <c r="D47" s="5" t="n">
        <v>26.14</v>
      </c>
      <c r="E47" s="6" t="n">
        <v>383636.74</v>
      </c>
      <c r="F47" s="6" t="n">
        <v>360618.54</v>
      </c>
      <c r="G47" s="7" t="n">
        <v>0.06</v>
      </c>
      <c r="H47" s="8" t="s">
        <v>322</v>
      </c>
      <c r="I47" s="4" t="s">
        <v>323</v>
      </c>
      <c r="J47" s="4" t="s">
        <v>324</v>
      </c>
    </row>
    <row r="48" customFormat="false" ht="15" hidden="false" customHeight="true" outlineLevel="0" collapsed="false">
      <c r="A48" s="4" t="s">
        <v>347</v>
      </c>
      <c r="B48" s="4" t="s">
        <v>362</v>
      </c>
      <c r="C48" s="4" t="s">
        <v>318</v>
      </c>
      <c r="D48" s="5" t="n">
        <v>26.14</v>
      </c>
      <c r="E48" s="6" t="n">
        <v>383636.74</v>
      </c>
      <c r="F48" s="6" t="n">
        <v>360618.54</v>
      </c>
      <c r="G48" s="7" t="n">
        <v>0.06</v>
      </c>
      <c r="H48" s="8" t="s">
        <v>322</v>
      </c>
      <c r="I48" s="4" t="s">
        <v>323</v>
      </c>
      <c r="J48" s="4" t="s">
        <v>324</v>
      </c>
    </row>
    <row r="49" customFormat="false" ht="15" hidden="false" customHeight="true" outlineLevel="0" collapsed="false">
      <c r="A49" s="4" t="s">
        <v>347</v>
      </c>
      <c r="B49" s="4" t="s">
        <v>355</v>
      </c>
      <c r="C49" s="4" t="s">
        <v>318</v>
      </c>
      <c r="D49" s="5" t="n">
        <v>26.14</v>
      </c>
      <c r="E49" s="6" t="n">
        <v>383636.74</v>
      </c>
      <c r="F49" s="6" t="n">
        <v>360618.54</v>
      </c>
      <c r="G49" s="7" t="n">
        <v>0.06</v>
      </c>
      <c r="H49" s="8" t="s">
        <v>322</v>
      </c>
      <c r="I49" s="4" t="s">
        <v>323</v>
      </c>
      <c r="J49" s="4" t="s">
        <v>324</v>
      </c>
    </row>
    <row r="50" customFormat="false" ht="15" hidden="false" customHeight="true" outlineLevel="0" collapsed="false">
      <c r="A50" s="4" t="s">
        <v>347</v>
      </c>
      <c r="B50" s="4" t="s">
        <v>356</v>
      </c>
      <c r="C50" s="4" t="s">
        <v>318</v>
      </c>
      <c r="D50" s="5" t="n">
        <v>26.14</v>
      </c>
      <c r="E50" s="6" t="n">
        <v>383636.74</v>
      </c>
      <c r="F50" s="6" t="n">
        <v>360618.54</v>
      </c>
      <c r="G50" s="7" t="n">
        <v>0.06</v>
      </c>
      <c r="H50" s="8" t="s">
        <v>322</v>
      </c>
      <c r="I50" s="4" t="s">
        <v>323</v>
      </c>
      <c r="J50" s="4" t="s">
        <v>324</v>
      </c>
    </row>
    <row r="51" customFormat="false" ht="15" hidden="false" customHeight="true" outlineLevel="0" collapsed="false">
      <c r="A51" s="4" t="s">
        <v>347</v>
      </c>
      <c r="B51" s="4" t="s">
        <v>357</v>
      </c>
      <c r="C51" s="4" t="s">
        <v>318</v>
      </c>
      <c r="D51" s="5" t="n">
        <v>26.33</v>
      </c>
      <c r="E51" s="6" t="n">
        <v>383636.74</v>
      </c>
      <c r="F51" s="6" t="n">
        <v>360618.54</v>
      </c>
      <c r="G51" s="7" t="n">
        <v>0.06</v>
      </c>
      <c r="H51" s="8" t="s">
        <v>322</v>
      </c>
      <c r="I51" s="4" t="s">
        <v>323</v>
      </c>
      <c r="J51" s="4" t="s">
        <v>324</v>
      </c>
    </row>
    <row r="52" customFormat="false" ht="15" hidden="false" customHeight="true" outlineLevel="0" collapsed="false">
      <c r="A52" s="4" t="s">
        <v>347</v>
      </c>
      <c r="B52" s="4" t="s">
        <v>358</v>
      </c>
      <c r="C52" s="4" t="s">
        <v>318</v>
      </c>
      <c r="D52" s="5" t="n">
        <v>26.14</v>
      </c>
      <c r="E52" s="6" t="n">
        <v>383636.74</v>
      </c>
      <c r="F52" s="6" t="n">
        <v>360618.54</v>
      </c>
      <c r="G52" s="7" t="n">
        <v>0.06</v>
      </c>
      <c r="H52" s="8" t="s">
        <v>322</v>
      </c>
      <c r="I52" s="4" t="s">
        <v>323</v>
      </c>
      <c r="J52" s="4" t="s">
        <v>324</v>
      </c>
    </row>
    <row r="53" customFormat="false" ht="15" hidden="false" customHeight="true" outlineLevel="0" collapsed="false">
      <c r="A53" s="4" t="s">
        <v>347</v>
      </c>
      <c r="B53" s="4" t="s">
        <v>363</v>
      </c>
      <c r="C53" s="4" t="s">
        <v>318</v>
      </c>
      <c r="D53" s="5" t="n">
        <v>27.65</v>
      </c>
      <c r="E53" s="6" t="n">
        <v>383636.74</v>
      </c>
      <c r="F53" s="6" t="n">
        <v>360618.54</v>
      </c>
      <c r="G53" s="7" t="n">
        <v>0.06</v>
      </c>
      <c r="H53" s="8" t="s">
        <v>322</v>
      </c>
      <c r="I53" s="4" t="s">
        <v>323</v>
      </c>
      <c r="J53" s="4" t="s">
        <v>324</v>
      </c>
    </row>
    <row r="54" customFormat="false" ht="15" hidden="false" customHeight="true" outlineLevel="0" collapsed="false">
      <c r="A54" s="4" t="s">
        <v>364</v>
      </c>
      <c r="B54" s="4" t="s">
        <v>365</v>
      </c>
      <c r="C54" s="4" t="s">
        <v>318</v>
      </c>
      <c r="D54" s="5" t="n">
        <v>24.06</v>
      </c>
      <c r="E54" s="6" t="n">
        <v>379951.52</v>
      </c>
      <c r="F54" s="6" t="n">
        <v>353354.91</v>
      </c>
      <c r="G54" s="7" t="n">
        <v>0.07</v>
      </c>
      <c r="H54" s="8" t="s">
        <v>322</v>
      </c>
      <c r="I54" s="4" t="s">
        <v>323</v>
      </c>
      <c r="J54" s="4" t="s">
        <v>324</v>
      </c>
    </row>
    <row r="55" customFormat="false" ht="15" hidden="false" customHeight="true" outlineLevel="0" collapsed="false">
      <c r="A55" s="4" t="s">
        <v>364</v>
      </c>
      <c r="B55" s="4" t="s">
        <v>366</v>
      </c>
      <c r="C55" s="4" t="s">
        <v>318</v>
      </c>
      <c r="D55" s="5" t="n">
        <v>25.19</v>
      </c>
      <c r="E55" s="6" t="n">
        <v>379976.53</v>
      </c>
      <c r="F55" s="6" t="n">
        <v>353378.17</v>
      </c>
      <c r="G55" s="7" t="n">
        <v>0.07</v>
      </c>
      <c r="H55" s="8" t="s">
        <v>322</v>
      </c>
      <c r="I55" s="4" t="s">
        <v>323</v>
      </c>
      <c r="J55" s="4" t="s">
        <v>324</v>
      </c>
    </row>
    <row r="56" customFormat="false" ht="15" hidden="false" customHeight="true" outlineLevel="0" collapsed="false">
      <c r="A56" s="4" t="s">
        <v>364</v>
      </c>
      <c r="B56" s="4" t="s">
        <v>367</v>
      </c>
      <c r="C56" s="4" t="s">
        <v>318</v>
      </c>
      <c r="D56" s="5" t="n">
        <v>24.03</v>
      </c>
      <c r="E56" s="6" t="n">
        <v>380059.02</v>
      </c>
      <c r="F56" s="6" t="n">
        <v>353454.89</v>
      </c>
      <c r="G56" s="7" t="n">
        <v>0.07</v>
      </c>
      <c r="H56" s="8" t="s">
        <v>322</v>
      </c>
      <c r="I56" s="4" t="s">
        <v>323</v>
      </c>
      <c r="J56" s="4" t="s">
        <v>324</v>
      </c>
    </row>
    <row r="57" customFormat="false" ht="15" hidden="false" customHeight="true" outlineLevel="0" collapsed="false">
      <c r="A57" s="4" t="s">
        <v>364</v>
      </c>
      <c r="B57" s="4" t="s">
        <v>368</v>
      </c>
      <c r="C57" s="4" t="s">
        <v>318</v>
      </c>
      <c r="D57" s="5" t="n">
        <v>24.06</v>
      </c>
      <c r="E57" s="6" t="n">
        <v>379951.52</v>
      </c>
      <c r="F57" s="6" t="n">
        <v>353354.91</v>
      </c>
      <c r="G57" s="7" t="n">
        <v>0.07</v>
      </c>
      <c r="H57" s="8" t="s">
        <v>322</v>
      </c>
      <c r="I57" s="4" t="s">
        <v>323</v>
      </c>
      <c r="J57" s="4" t="s">
        <v>324</v>
      </c>
    </row>
    <row r="58" customFormat="false" ht="15" hidden="false" customHeight="true" outlineLevel="0" collapsed="false">
      <c r="A58" s="4" t="s">
        <v>364</v>
      </c>
      <c r="B58" s="4" t="s">
        <v>369</v>
      </c>
      <c r="C58" s="4" t="s">
        <v>318</v>
      </c>
      <c r="D58" s="5" t="n">
        <v>24.06</v>
      </c>
      <c r="E58" s="6" t="n">
        <v>379951.52</v>
      </c>
      <c r="F58" s="6" t="n">
        <v>353354.91</v>
      </c>
      <c r="G58" s="7" t="n">
        <v>0.07</v>
      </c>
      <c r="H58" s="8" t="s">
        <v>322</v>
      </c>
      <c r="I58" s="4" t="s">
        <v>323</v>
      </c>
      <c r="J58" s="4" t="s">
        <v>324</v>
      </c>
    </row>
    <row r="59" customFormat="false" ht="15" hidden="false" customHeight="true" outlineLevel="0" collapsed="false">
      <c r="A59" s="4" t="s">
        <v>364</v>
      </c>
      <c r="B59" s="4" t="s">
        <v>370</v>
      </c>
      <c r="C59" s="4" t="s">
        <v>318</v>
      </c>
      <c r="D59" s="5" t="n">
        <v>24.03</v>
      </c>
      <c r="E59" s="6" t="n">
        <v>380059.02</v>
      </c>
      <c r="F59" s="6" t="n">
        <v>353454.89</v>
      </c>
      <c r="G59" s="7" t="n">
        <v>0.07</v>
      </c>
      <c r="H59" s="8" t="s">
        <v>322</v>
      </c>
      <c r="I59" s="4" t="s">
        <v>323</v>
      </c>
      <c r="J59" s="4" t="s">
        <v>324</v>
      </c>
    </row>
    <row r="60" customFormat="false" ht="15" hidden="false" customHeight="true" outlineLevel="0" collapsed="false">
      <c r="A60" s="4" t="s">
        <v>364</v>
      </c>
      <c r="B60" s="4" t="s">
        <v>371</v>
      </c>
      <c r="C60" s="4" t="s">
        <v>337</v>
      </c>
      <c r="D60" s="5" t="n">
        <v>24.06</v>
      </c>
      <c r="E60" s="6" t="n">
        <v>419948.89</v>
      </c>
      <c r="F60" s="6" t="n">
        <v>419948.89</v>
      </c>
      <c r="G60" s="7" t="n">
        <v>0</v>
      </c>
      <c r="H60" s="8" t="s">
        <v>322</v>
      </c>
      <c r="I60" s="4" t="s">
        <v>323</v>
      </c>
      <c r="J60" s="4" t="s">
        <v>324</v>
      </c>
    </row>
    <row r="61" customFormat="false" ht="15" hidden="false" customHeight="true" outlineLevel="0" collapsed="false">
      <c r="A61" s="4" t="s">
        <v>364</v>
      </c>
      <c r="B61" s="4" t="s">
        <v>372</v>
      </c>
      <c r="C61" s="4" t="s">
        <v>337</v>
      </c>
      <c r="D61" s="5" t="n">
        <v>24.03</v>
      </c>
      <c r="E61" s="6" t="n">
        <v>420067.7</v>
      </c>
      <c r="F61" s="6" t="n">
        <v>420067.7</v>
      </c>
      <c r="G61" s="7" t="n">
        <v>0</v>
      </c>
      <c r="H61" s="8" t="s">
        <v>322</v>
      </c>
      <c r="I61" s="4" t="s">
        <v>323</v>
      </c>
      <c r="J61" s="4" t="s">
        <v>324</v>
      </c>
    </row>
    <row r="62" customFormat="false" ht="15" hidden="false" customHeight="true" outlineLevel="0" collapsed="false">
      <c r="A62" s="4" t="s">
        <v>364</v>
      </c>
      <c r="B62" s="4" t="s">
        <v>373</v>
      </c>
      <c r="C62" s="4" t="s">
        <v>337</v>
      </c>
      <c r="D62" s="5" t="n">
        <v>24.03</v>
      </c>
      <c r="E62" s="6" t="n">
        <v>420067.7</v>
      </c>
      <c r="F62" s="6" t="n">
        <v>420067.7</v>
      </c>
      <c r="G62" s="7" t="n">
        <v>0</v>
      </c>
      <c r="H62" s="8" t="s">
        <v>322</v>
      </c>
      <c r="I62" s="4" t="s">
        <v>323</v>
      </c>
      <c r="J62" s="4" t="s">
        <v>324</v>
      </c>
    </row>
    <row r="63" customFormat="false" ht="15" hidden="false" customHeight="true" outlineLevel="0" collapsed="false">
      <c r="A63" s="4" t="s">
        <v>364</v>
      </c>
      <c r="B63" s="4" t="s">
        <v>374</v>
      </c>
      <c r="C63" s="4" t="s">
        <v>337</v>
      </c>
      <c r="D63" s="5" t="n">
        <v>24.06</v>
      </c>
      <c r="E63" s="6" t="n">
        <v>419948.89</v>
      </c>
      <c r="F63" s="6" t="n">
        <v>419948.89</v>
      </c>
      <c r="G63" s="7" t="n">
        <v>0</v>
      </c>
      <c r="H63" s="8" t="s">
        <v>322</v>
      </c>
      <c r="I63" s="4" t="s">
        <v>323</v>
      </c>
      <c r="J63" s="4" t="s">
        <v>324</v>
      </c>
    </row>
    <row r="64" customFormat="false" ht="15" hidden="false" customHeight="true" outlineLevel="0" collapsed="false">
      <c r="A64" s="4" t="s">
        <v>364</v>
      </c>
      <c r="B64" s="4" t="s">
        <v>375</v>
      </c>
      <c r="C64" s="4" t="s">
        <v>337</v>
      </c>
      <c r="D64" s="5" t="n">
        <v>24.06</v>
      </c>
      <c r="E64" s="6" t="n">
        <v>419948.89</v>
      </c>
      <c r="F64" s="6" t="n">
        <v>419948.89</v>
      </c>
      <c r="G64" s="7" t="n">
        <v>0</v>
      </c>
      <c r="H64" s="8" t="s">
        <v>322</v>
      </c>
      <c r="I64" s="4" t="s">
        <v>323</v>
      </c>
      <c r="J64" s="4" t="s">
        <v>324</v>
      </c>
    </row>
    <row r="65" customFormat="false" ht="15" hidden="false" customHeight="true" outlineLevel="0" collapsed="false">
      <c r="A65" s="4" t="s">
        <v>364</v>
      </c>
      <c r="B65" s="4" t="s">
        <v>376</v>
      </c>
      <c r="C65" s="4" t="s">
        <v>337</v>
      </c>
      <c r="D65" s="5" t="n">
        <v>24.03</v>
      </c>
      <c r="E65" s="6" t="n">
        <v>420067.7</v>
      </c>
      <c r="F65" s="6" t="n">
        <v>420067.7</v>
      </c>
      <c r="G65" s="7" t="n">
        <v>0</v>
      </c>
      <c r="H65" s="8" t="s">
        <v>322</v>
      </c>
      <c r="I65" s="4" t="s">
        <v>323</v>
      </c>
      <c r="J65" s="4" t="s">
        <v>324</v>
      </c>
    </row>
    <row r="66" customFormat="false" ht="15" hidden="false" customHeight="true" outlineLevel="0" collapsed="false">
      <c r="A66" s="4" t="s">
        <v>180</v>
      </c>
      <c r="B66" s="4" t="s">
        <v>385</v>
      </c>
      <c r="C66" s="4" t="s">
        <v>318</v>
      </c>
      <c r="D66" s="5" t="n">
        <v>57.93</v>
      </c>
      <c r="E66" s="6" t="n">
        <v>383636.74</v>
      </c>
      <c r="F66" s="6" t="n">
        <v>364454.9</v>
      </c>
      <c r="G66" s="7" t="n">
        <v>0.05</v>
      </c>
      <c r="H66" s="8" t="s">
        <v>322</v>
      </c>
      <c r="I66" s="4" t="s">
        <v>323</v>
      </c>
      <c r="J66" s="4" t="s">
        <v>324</v>
      </c>
    </row>
    <row r="67" customFormat="false" ht="15" hidden="false" customHeight="true" outlineLevel="0" collapsed="false">
      <c r="A67" s="4" t="s">
        <v>180</v>
      </c>
      <c r="B67" s="4" t="s">
        <v>386</v>
      </c>
      <c r="C67" s="4" t="s">
        <v>318</v>
      </c>
      <c r="D67" s="5" t="n">
        <v>59.23</v>
      </c>
      <c r="E67" s="6" t="n">
        <v>383636.74</v>
      </c>
      <c r="F67" s="6" t="n">
        <v>364454.9</v>
      </c>
      <c r="G67" s="7" t="n">
        <v>0.05</v>
      </c>
      <c r="H67" s="8" t="s">
        <v>322</v>
      </c>
      <c r="I67" s="4" t="s">
        <v>323</v>
      </c>
      <c r="J67" s="4" t="s">
        <v>324</v>
      </c>
    </row>
    <row r="68" customFormat="false" ht="15" hidden="false" customHeight="true" outlineLevel="0" collapsed="false">
      <c r="A68" s="4" t="s">
        <v>180</v>
      </c>
      <c r="B68" s="4" t="s">
        <v>377</v>
      </c>
      <c r="C68" s="4" t="s">
        <v>318</v>
      </c>
      <c r="D68" s="5" t="n">
        <v>25.57</v>
      </c>
      <c r="E68" s="6" t="n">
        <v>383636.74</v>
      </c>
      <c r="F68" s="6" t="n">
        <v>364454.9</v>
      </c>
      <c r="G68" s="7" t="n">
        <v>0.05</v>
      </c>
      <c r="H68" s="8" t="s">
        <v>322</v>
      </c>
      <c r="I68" s="4" t="s">
        <v>323</v>
      </c>
      <c r="J68" s="4" t="s">
        <v>324</v>
      </c>
    </row>
    <row r="69" customFormat="false" ht="15" hidden="false" customHeight="true" outlineLevel="0" collapsed="false">
      <c r="A69" s="4" t="s">
        <v>180</v>
      </c>
      <c r="B69" s="4" t="s">
        <v>378</v>
      </c>
      <c r="C69" s="4" t="s">
        <v>318</v>
      </c>
      <c r="D69" s="5" t="n">
        <v>25.27</v>
      </c>
      <c r="E69" s="6" t="n">
        <v>383636.74</v>
      </c>
      <c r="F69" s="6" t="n">
        <v>364454.9</v>
      </c>
      <c r="G69" s="7" t="n">
        <v>0.05</v>
      </c>
      <c r="H69" s="8" t="s">
        <v>322</v>
      </c>
      <c r="I69" s="4" t="s">
        <v>323</v>
      </c>
      <c r="J69" s="4" t="s">
        <v>324</v>
      </c>
    </row>
    <row r="70" customFormat="false" ht="15" hidden="false" customHeight="true" outlineLevel="0" collapsed="false">
      <c r="A70" s="4" t="s">
        <v>180</v>
      </c>
      <c r="B70" s="4" t="s">
        <v>379</v>
      </c>
      <c r="C70" s="4" t="s">
        <v>318</v>
      </c>
      <c r="D70" s="5" t="n">
        <v>32.56</v>
      </c>
      <c r="E70" s="6" t="n">
        <v>383636.74</v>
      </c>
      <c r="F70" s="6" t="n">
        <v>383636.74</v>
      </c>
      <c r="G70" s="7" t="n">
        <v>0</v>
      </c>
      <c r="H70" s="8" t="s">
        <v>322</v>
      </c>
      <c r="I70" s="4" t="s">
        <v>323</v>
      </c>
      <c r="J70" s="4" t="s">
        <v>324</v>
      </c>
    </row>
    <row r="71" customFormat="false" ht="15" hidden="false" customHeight="true" outlineLevel="0" collapsed="false">
      <c r="A71" s="4" t="s">
        <v>180</v>
      </c>
      <c r="B71" s="4" t="s">
        <v>380</v>
      </c>
      <c r="C71" s="4" t="s">
        <v>318</v>
      </c>
      <c r="D71" s="5" t="n">
        <v>32.96</v>
      </c>
      <c r="E71" s="6" t="n">
        <v>383636.74</v>
      </c>
      <c r="F71" s="6" t="n">
        <v>383636.74</v>
      </c>
      <c r="G71" s="7" t="n">
        <v>0</v>
      </c>
      <c r="H71" s="8" t="s">
        <v>322</v>
      </c>
      <c r="I71" s="4" t="s">
        <v>323</v>
      </c>
      <c r="J71" s="4" t="s">
        <v>324</v>
      </c>
    </row>
    <row r="72" customFormat="false" ht="15" hidden="false" customHeight="true" outlineLevel="0" collapsed="false">
      <c r="A72" s="4" t="s">
        <v>180</v>
      </c>
      <c r="B72" s="4" t="s">
        <v>381</v>
      </c>
      <c r="C72" s="4" t="s">
        <v>318</v>
      </c>
      <c r="D72" s="5" t="n">
        <v>25.31</v>
      </c>
      <c r="E72" s="6" t="n">
        <v>383636.74</v>
      </c>
      <c r="F72" s="6" t="n">
        <v>364454.9</v>
      </c>
      <c r="G72" s="7" t="n">
        <v>0.05</v>
      </c>
      <c r="H72" s="8" t="s">
        <v>322</v>
      </c>
      <c r="I72" s="4" t="s">
        <v>323</v>
      </c>
      <c r="J72" s="4" t="s">
        <v>324</v>
      </c>
    </row>
    <row r="73" customFormat="false" ht="15" hidden="false" customHeight="true" outlineLevel="0" collapsed="false">
      <c r="A73" s="4" t="s">
        <v>180</v>
      </c>
      <c r="B73" s="4" t="s">
        <v>382</v>
      </c>
      <c r="C73" s="4" t="s">
        <v>318</v>
      </c>
      <c r="D73" s="5" t="n">
        <v>25.49</v>
      </c>
      <c r="E73" s="6" t="n">
        <v>383636.74</v>
      </c>
      <c r="F73" s="6" t="n">
        <v>364454.9</v>
      </c>
      <c r="G73" s="7" t="n">
        <v>0.05</v>
      </c>
      <c r="H73" s="8" t="s">
        <v>322</v>
      </c>
      <c r="I73" s="4" t="s">
        <v>323</v>
      </c>
      <c r="J73" s="4" t="s">
        <v>324</v>
      </c>
    </row>
    <row r="74" customFormat="false" ht="15" hidden="false" customHeight="true" outlineLevel="0" collapsed="false">
      <c r="A74" s="4" t="s">
        <v>180</v>
      </c>
      <c r="B74" s="4" t="s">
        <v>383</v>
      </c>
      <c r="C74" s="4" t="s">
        <v>318</v>
      </c>
      <c r="D74" s="5" t="n">
        <v>33.21</v>
      </c>
      <c r="E74" s="6" t="n">
        <v>383636.74</v>
      </c>
      <c r="F74" s="6" t="n">
        <v>345273.07</v>
      </c>
      <c r="G74" s="7" t="n">
        <v>0.1</v>
      </c>
      <c r="H74" s="8" t="s">
        <v>322</v>
      </c>
      <c r="I74" s="4" t="s">
        <v>323</v>
      </c>
      <c r="J74" s="4" t="s">
        <v>324</v>
      </c>
    </row>
    <row r="75" customFormat="false" ht="15" hidden="false" customHeight="true" outlineLevel="0" collapsed="false">
      <c r="A75" s="4" t="s">
        <v>180</v>
      </c>
      <c r="B75" s="4" t="s">
        <v>384</v>
      </c>
      <c r="C75" s="4" t="s">
        <v>318</v>
      </c>
      <c r="D75" s="5" t="n">
        <v>32.56</v>
      </c>
      <c r="E75" s="6" t="n">
        <v>383636.74</v>
      </c>
      <c r="F75" s="6" t="n">
        <v>345273.07</v>
      </c>
      <c r="G75" s="7" t="n">
        <v>0.1</v>
      </c>
      <c r="H75" s="8" t="s">
        <v>322</v>
      </c>
      <c r="I75" s="4" t="s">
        <v>323</v>
      </c>
      <c r="J75" s="4" t="s">
        <v>324</v>
      </c>
    </row>
    <row r="76" customFormat="false" ht="15" hidden="false" customHeight="true" outlineLevel="0" collapsed="false">
      <c r="A76" s="4" t="s">
        <v>180</v>
      </c>
      <c r="B76" s="4" t="s">
        <v>387</v>
      </c>
      <c r="C76" s="4" t="s">
        <v>318</v>
      </c>
      <c r="D76" s="5" t="n">
        <v>42.16</v>
      </c>
      <c r="E76" s="6" t="n">
        <v>383636.74</v>
      </c>
      <c r="F76" s="6" t="n">
        <v>383636.74</v>
      </c>
      <c r="G76" s="7" t="n">
        <v>0</v>
      </c>
      <c r="H76" s="8" t="s">
        <v>322</v>
      </c>
      <c r="I76" s="4" t="s">
        <v>323</v>
      </c>
      <c r="J76" s="4" t="s">
        <v>324</v>
      </c>
    </row>
    <row r="77" customFormat="false" ht="15" hidden="false" customHeight="true" outlineLevel="0" collapsed="false">
      <c r="A77" s="4" t="s">
        <v>180</v>
      </c>
      <c r="B77" s="4" t="s">
        <v>388</v>
      </c>
      <c r="C77" s="4" t="s">
        <v>318</v>
      </c>
      <c r="D77" s="5" t="n">
        <v>41.47</v>
      </c>
      <c r="E77" s="6" t="n">
        <v>383636.74</v>
      </c>
      <c r="F77" s="6" t="n">
        <v>383636.74</v>
      </c>
      <c r="G77" s="7" t="n">
        <v>0</v>
      </c>
      <c r="H77" s="8" t="s">
        <v>322</v>
      </c>
      <c r="I77" s="4" t="s">
        <v>323</v>
      </c>
      <c r="J77" s="4" t="s">
        <v>324</v>
      </c>
    </row>
    <row r="78" customFormat="false" ht="15" hidden="false" customHeight="true" outlineLevel="0" collapsed="false">
      <c r="A78" s="4" t="s">
        <v>395</v>
      </c>
      <c r="B78" s="4" t="s">
        <v>396</v>
      </c>
      <c r="C78" s="4" t="s">
        <v>318</v>
      </c>
      <c r="D78" s="5" t="n">
        <v>24</v>
      </c>
      <c r="E78" s="6" t="n">
        <v>383636.74</v>
      </c>
      <c r="F78" s="6" t="n">
        <v>383636.74</v>
      </c>
      <c r="G78" s="7" t="n">
        <v>0</v>
      </c>
      <c r="H78" s="10" t="s">
        <v>397</v>
      </c>
      <c r="I78" s="4" t="s">
        <v>398</v>
      </c>
      <c r="J78" s="4" t="s">
        <v>324</v>
      </c>
    </row>
    <row r="79" customFormat="false" ht="15" hidden="false" customHeight="true" outlineLevel="0" collapsed="false">
      <c r="A79" s="4" t="s">
        <v>395</v>
      </c>
      <c r="B79" s="4" t="s">
        <v>399</v>
      </c>
      <c r="C79" s="4" t="s">
        <v>318</v>
      </c>
      <c r="D79" s="5" t="n">
        <v>28.7</v>
      </c>
      <c r="E79" s="6" t="n">
        <v>383636.74</v>
      </c>
      <c r="F79" s="6" t="n">
        <v>364454.9</v>
      </c>
      <c r="G79" s="7" t="n">
        <v>0.05</v>
      </c>
      <c r="H79" s="10" t="s">
        <v>397</v>
      </c>
      <c r="I79" s="4" t="s">
        <v>398</v>
      </c>
      <c r="J79" s="4" t="s">
        <v>324</v>
      </c>
    </row>
    <row r="80" customFormat="false" ht="15" hidden="false" customHeight="true" outlineLevel="0" collapsed="false">
      <c r="A80" s="4" t="s">
        <v>395</v>
      </c>
      <c r="B80" s="4" t="s">
        <v>192</v>
      </c>
      <c r="C80" s="4" t="s">
        <v>318</v>
      </c>
      <c r="D80" s="5" t="n">
        <v>28.7</v>
      </c>
      <c r="E80" s="6" t="n">
        <v>383636.74</v>
      </c>
      <c r="F80" s="6" t="n">
        <v>364454.9</v>
      </c>
      <c r="G80" s="7" t="n">
        <v>0.05</v>
      </c>
      <c r="H80" s="10" t="s">
        <v>397</v>
      </c>
      <c r="I80" s="4" t="s">
        <v>398</v>
      </c>
      <c r="J80" s="4" t="s">
        <v>324</v>
      </c>
    </row>
    <row r="81" customFormat="false" ht="15" hidden="false" customHeight="true" outlineLevel="0" collapsed="false">
      <c r="A81" s="4" t="s">
        <v>395</v>
      </c>
      <c r="B81" s="4" t="s">
        <v>400</v>
      </c>
      <c r="C81" s="4" t="s">
        <v>318</v>
      </c>
      <c r="D81" s="5" t="n">
        <v>29.67</v>
      </c>
      <c r="E81" s="6" t="n">
        <v>383636.74</v>
      </c>
      <c r="F81" s="6" t="n">
        <v>364454.9</v>
      </c>
      <c r="G81" s="7" t="n">
        <v>0.05</v>
      </c>
      <c r="H81" s="10" t="s">
        <v>397</v>
      </c>
      <c r="I81" s="4" t="s">
        <v>398</v>
      </c>
      <c r="J81" s="4" t="s">
        <v>324</v>
      </c>
    </row>
    <row r="82" customFormat="false" ht="15" hidden="false" customHeight="true" outlineLevel="0" collapsed="false">
      <c r="A82" s="4" t="s">
        <v>395</v>
      </c>
      <c r="B82" s="4" t="s">
        <v>401</v>
      </c>
      <c r="C82" s="4" t="s">
        <v>318</v>
      </c>
      <c r="D82" s="5" t="n">
        <v>24.61</v>
      </c>
      <c r="E82" s="6" t="n">
        <v>383636.74</v>
      </c>
      <c r="F82" s="6" t="n">
        <v>383636.74</v>
      </c>
      <c r="G82" s="7" t="n">
        <v>0</v>
      </c>
      <c r="H82" s="10" t="s">
        <v>397</v>
      </c>
      <c r="I82" s="4" t="s">
        <v>398</v>
      </c>
      <c r="J82" s="4" t="s">
        <v>324</v>
      </c>
    </row>
    <row r="83" customFormat="false" ht="15" hidden="false" customHeight="true" outlineLevel="0" collapsed="false">
      <c r="A83" s="4" t="s">
        <v>395</v>
      </c>
      <c r="B83" s="4" t="s">
        <v>402</v>
      </c>
      <c r="C83" s="4" t="s">
        <v>318</v>
      </c>
      <c r="D83" s="5" t="n">
        <v>24.65</v>
      </c>
      <c r="E83" s="6" t="n">
        <v>383636.74</v>
      </c>
      <c r="F83" s="6" t="n">
        <v>383636.74</v>
      </c>
      <c r="G83" s="7" t="n">
        <v>0</v>
      </c>
      <c r="H83" s="10" t="s">
        <v>397</v>
      </c>
      <c r="I83" s="4" t="s">
        <v>398</v>
      </c>
      <c r="J83" s="4" t="s">
        <v>324</v>
      </c>
    </row>
    <row r="84" customFormat="false" ht="15" hidden="false" customHeight="true" outlineLevel="0" collapsed="false">
      <c r="A84" s="4" t="s">
        <v>395</v>
      </c>
      <c r="B84" s="4" t="s">
        <v>403</v>
      </c>
      <c r="C84" s="4" t="s">
        <v>318</v>
      </c>
      <c r="D84" s="5" t="n">
        <v>24.65</v>
      </c>
      <c r="E84" s="6" t="n">
        <v>383636.74</v>
      </c>
      <c r="F84" s="6" t="n">
        <v>383636.74</v>
      </c>
      <c r="G84" s="7" t="n">
        <v>0</v>
      </c>
      <c r="H84" s="10" t="s">
        <v>397</v>
      </c>
      <c r="I84" s="4" t="s">
        <v>398</v>
      </c>
      <c r="J84" s="4" t="s">
        <v>324</v>
      </c>
    </row>
    <row r="85" customFormat="false" ht="15" hidden="false" customHeight="true" outlineLevel="0" collapsed="false">
      <c r="A85" s="4" t="s">
        <v>404</v>
      </c>
      <c r="B85" s="4" t="s">
        <v>309</v>
      </c>
      <c r="C85" s="4" t="s">
        <v>337</v>
      </c>
      <c r="D85" s="5" t="n">
        <v>25</v>
      </c>
      <c r="E85" s="6" t="n">
        <v>537672.71</v>
      </c>
      <c r="F85" s="6" t="n">
        <v>510789.07</v>
      </c>
      <c r="G85" s="7" t="n">
        <v>0.05</v>
      </c>
      <c r="H85" s="11" t="s">
        <v>405</v>
      </c>
      <c r="I85" s="4" t="s">
        <v>406</v>
      </c>
      <c r="J85" s="4" t="s">
        <v>407</v>
      </c>
    </row>
    <row r="86" customFormat="false" ht="15" hidden="false" customHeight="true" outlineLevel="0" collapsed="false">
      <c r="A86" s="4" t="s">
        <v>404</v>
      </c>
      <c r="B86" s="4" t="s">
        <v>137</v>
      </c>
      <c r="C86" s="4" t="s">
        <v>337</v>
      </c>
      <c r="D86" s="5" t="n">
        <v>25.68</v>
      </c>
      <c r="E86" s="6" t="n">
        <v>537672.71</v>
      </c>
      <c r="F86" s="6" t="n">
        <v>537672.71</v>
      </c>
      <c r="G86" s="7" t="n">
        <v>0</v>
      </c>
      <c r="H86" s="11" t="s">
        <v>405</v>
      </c>
      <c r="I86" s="4" t="s">
        <v>406</v>
      </c>
      <c r="J86" s="4" t="s">
        <v>407</v>
      </c>
    </row>
    <row r="87" customFormat="false" ht="15" hidden="false" customHeight="true" outlineLevel="0" collapsed="false">
      <c r="A87" s="4" t="s">
        <v>408</v>
      </c>
      <c r="B87" s="4" t="s">
        <v>409</v>
      </c>
      <c r="C87" s="4" t="s">
        <v>337</v>
      </c>
      <c r="D87" s="5" t="n">
        <v>24.29</v>
      </c>
      <c r="E87" s="6" t="n">
        <v>407149.12</v>
      </c>
      <c r="F87" s="6" t="n">
        <v>382720.17</v>
      </c>
      <c r="G87" s="7" t="n">
        <v>0.06</v>
      </c>
      <c r="H87" s="11" t="s">
        <v>405</v>
      </c>
      <c r="I87" s="4" t="s">
        <v>406</v>
      </c>
      <c r="J87" s="4" t="s">
        <v>407</v>
      </c>
    </row>
    <row r="88" customFormat="false" ht="15" hidden="false" customHeight="true" outlineLevel="0" collapsed="false">
      <c r="A88" s="4" t="s">
        <v>408</v>
      </c>
      <c r="B88" s="4" t="s">
        <v>410</v>
      </c>
      <c r="C88" s="4" t="s">
        <v>337</v>
      </c>
      <c r="D88" s="5" t="n">
        <v>24.29</v>
      </c>
      <c r="E88" s="6" t="n">
        <v>412062.79</v>
      </c>
      <c r="F88" s="6" t="n">
        <v>387339.02</v>
      </c>
      <c r="G88" s="7" t="n">
        <v>0.06</v>
      </c>
      <c r="H88" s="11" t="s">
        <v>405</v>
      </c>
      <c r="I88" s="4" t="s">
        <v>406</v>
      </c>
      <c r="J88" s="4" t="s">
        <v>407</v>
      </c>
    </row>
    <row r="89" customFormat="false" ht="15" hidden="false" customHeight="true" outlineLevel="0" collapsed="false">
      <c r="A89" s="4" t="s">
        <v>140</v>
      </c>
      <c r="B89" s="4" t="s">
        <v>411</v>
      </c>
      <c r="C89" s="4" t="s">
        <v>337</v>
      </c>
      <c r="D89" s="5" t="n">
        <v>24.29</v>
      </c>
      <c r="E89" s="6" t="n">
        <v>537672.71</v>
      </c>
      <c r="F89" s="6" t="n">
        <v>505412.35</v>
      </c>
      <c r="G89" s="7" t="n">
        <v>0.06</v>
      </c>
      <c r="H89" s="11" t="s">
        <v>405</v>
      </c>
      <c r="I89" s="4" t="s">
        <v>406</v>
      </c>
      <c r="J89" s="4" t="s">
        <v>407</v>
      </c>
    </row>
    <row r="90" customFormat="false" ht="15" hidden="false" customHeight="true" outlineLevel="0" collapsed="false">
      <c r="A90" s="4" t="s">
        <v>140</v>
      </c>
      <c r="B90" s="4" t="s">
        <v>412</v>
      </c>
      <c r="C90" s="4" t="s">
        <v>337</v>
      </c>
      <c r="D90" s="5" t="n">
        <v>24.45</v>
      </c>
      <c r="E90" s="6" t="n">
        <v>537672.71</v>
      </c>
      <c r="F90" s="6" t="n">
        <v>521542.53</v>
      </c>
      <c r="G90" s="7" t="n">
        <v>0.03</v>
      </c>
      <c r="H90" s="11" t="s">
        <v>405</v>
      </c>
      <c r="I90" s="4" t="s">
        <v>406</v>
      </c>
      <c r="J90" s="4" t="s">
        <v>407</v>
      </c>
    </row>
    <row r="91" customFormat="false" ht="15" hidden="false" customHeight="true" outlineLevel="0" collapsed="false">
      <c r="A91" s="4" t="s">
        <v>249</v>
      </c>
      <c r="B91" s="4" t="s">
        <v>413</v>
      </c>
      <c r="C91" s="4" t="s">
        <v>337</v>
      </c>
      <c r="D91" s="5" t="n">
        <v>26.8</v>
      </c>
      <c r="E91" s="6" t="n">
        <v>537672.71</v>
      </c>
      <c r="F91" s="6" t="n">
        <v>537672.71</v>
      </c>
      <c r="G91" s="7" t="n">
        <v>0</v>
      </c>
      <c r="H91" s="11" t="s">
        <v>405</v>
      </c>
      <c r="I91" s="4" t="s">
        <v>406</v>
      </c>
      <c r="J91" s="4" t="s">
        <v>407</v>
      </c>
    </row>
  </sheetData>
  <autoFilter ref="A4:J9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2026-09-14T17:16:52Z</dcterms:created>
  <dc:creator>openpyxl</dc:creator>
  <dc:description/>
  <dc:language>en-US</dc:language>
  <cp:lastModifiedBy/>
  <dcterms:modified xsi:type="dcterms:W3CDTF">2026-09-14T17:19:05Z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